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ster Drive\AVS\Useful Tools\2020 Strategic Planning Tools\"/>
    </mc:Choice>
  </mc:AlternateContent>
  <xr:revisionPtr revIDLastSave="0" documentId="13_ncr:1_{461C3B8C-09C2-465D-9F85-ECDD98E7227A}" xr6:coauthVersionLast="43" xr6:coauthVersionMax="45" xr10:uidLastSave="{00000000-0000-0000-0000-000000000000}"/>
  <bookViews>
    <workbookView xWindow="-120" yWindow="-120" windowWidth="20730" windowHeight="11160" xr2:uid="{5C693549-0BB0-44D6-B2C4-1CB236649F8E}"/>
  </bookViews>
  <sheets>
    <sheet name="Budget Report" sheetId="2" r:id="rId1"/>
    <sheet name="Sheet1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2" l="1"/>
  <c r="G49" i="2"/>
  <c r="F49" i="2"/>
  <c r="C49" i="2"/>
  <c r="D49" i="2"/>
  <c r="G48" i="2"/>
  <c r="F48" i="2"/>
  <c r="C48" i="2"/>
  <c r="D48" i="2"/>
  <c r="G47" i="2"/>
  <c r="F47" i="2"/>
  <c r="C47" i="2"/>
  <c r="D47" i="2"/>
  <c r="G46" i="2"/>
  <c r="F46" i="2"/>
  <c r="C46" i="2"/>
  <c r="D46" i="2"/>
  <c r="G45" i="2"/>
  <c r="F45" i="2"/>
  <c r="C45" i="2"/>
  <c r="D45" i="2"/>
  <c r="G44" i="2"/>
  <c r="F44" i="2"/>
  <c r="C44" i="2"/>
  <c r="D44" i="2"/>
  <c r="G43" i="2"/>
  <c r="F43" i="2"/>
  <c r="C43" i="2"/>
  <c r="D43" i="2"/>
  <c r="G42" i="2"/>
  <c r="F42" i="2"/>
  <c r="C42" i="2"/>
  <c r="D42" i="2"/>
  <c r="G41" i="2"/>
  <c r="F41" i="2"/>
  <c r="C41" i="2"/>
  <c r="D41" i="2"/>
  <c r="G40" i="2"/>
  <c r="F40" i="2"/>
  <c r="C40" i="2"/>
  <c r="D40" i="2"/>
  <c r="G39" i="2"/>
  <c r="F39" i="2"/>
  <c r="C39" i="2"/>
  <c r="D39" i="2"/>
  <c r="G38" i="2"/>
  <c r="F38" i="2"/>
  <c r="C38" i="2"/>
  <c r="D38" i="2"/>
  <c r="G37" i="2"/>
  <c r="F37" i="2"/>
  <c r="C37" i="2"/>
  <c r="D37" i="2"/>
  <c r="G36" i="2"/>
  <c r="F36" i="2"/>
  <c r="C36" i="2"/>
  <c r="D36" i="2"/>
  <c r="G35" i="2"/>
  <c r="F35" i="2"/>
  <c r="C35" i="2"/>
  <c r="D35" i="2"/>
  <c r="G34" i="2"/>
  <c r="F34" i="2"/>
  <c r="C34" i="2"/>
  <c r="D34" i="2"/>
  <c r="G33" i="2"/>
  <c r="F33" i="2"/>
  <c r="C33" i="2"/>
  <c r="D33" i="2"/>
  <c r="G32" i="2"/>
  <c r="F32" i="2"/>
  <c r="C32" i="2"/>
  <c r="D32" i="2"/>
  <c r="G31" i="2"/>
  <c r="F31" i="2"/>
  <c r="C31" i="2"/>
  <c r="D31" i="2"/>
  <c r="G30" i="2"/>
  <c r="F30" i="2"/>
  <c r="C30" i="2"/>
  <c r="D30" i="2"/>
  <c r="G29" i="2"/>
  <c r="F29" i="2"/>
  <c r="C29" i="2"/>
  <c r="D29" i="2"/>
  <c r="G28" i="2"/>
  <c r="F28" i="2"/>
  <c r="C28" i="2"/>
  <c r="D28" i="2"/>
  <c r="G27" i="2"/>
  <c r="F27" i="2"/>
  <c r="C27" i="2"/>
  <c r="D27" i="2"/>
  <c r="G26" i="2"/>
  <c r="F26" i="2"/>
  <c r="C26" i="2"/>
  <c r="D26" i="2"/>
  <c r="G25" i="2"/>
  <c r="F25" i="2"/>
  <c r="C25" i="2"/>
  <c r="D25" i="2"/>
  <c r="G24" i="2"/>
  <c r="F24" i="2"/>
  <c r="C24" i="2"/>
  <c r="D24" i="2"/>
  <c r="G23" i="2"/>
  <c r="F23" i="2"/>
  <c r="C23" i="2"/>
  <c r="D23" i="2"/>
  <c r="G22" i="2"/>
  <c r="F22" i="2"/>
  <c r="C22" i="2"/>
  <c r="D22" i="2"/>
  <c r="G21" i="2"/>
  <c r="F21" i="2"/>
  <c r="C21" i="2"/>
  <c r="D21" i="2"/>
  <c r="G20" i="2"/>
  <c r="F20" i="2"/>
  <c r="C20" i="2"/>
  <c r="D20" i="2"/>
  <c r="G19" i="2"/>
  <c r="F19" i="2"/>
  <c r="C19" i="2"/>
  <c r="D19" i="2"/>
  <c r="G18" i="2"/>
  <c r="F18" i="2"/>
  <c r="C18" i="2"/>
  <c r="D18" i="2"/>
  <c r="G17" i="2"/>
  <c r="F17" i="2"/>
  <c r="C17" i="2"/>
  <c r="D17" i="2"/>
  <c r="G16" i="2"/>
  <c r="F16" i="2"/>
  <c r="C16" i="2"/>
  <c r="D16" i="2"/>
  <c r="G15" i="2"/>
  <c r="F15" i="2"/>
  <c r="C15" i="2"/>
  <c r="D15" i="2"/>
  <c r="H14" i="2"/>
  <c r="G14" i="2"/>
  <c r="F14" i="2"/>
  <c r="C14" i="2"/>
  <c r="D14" i="2"/>
  <c r="H13" i="2"/>
  <c r="G13" i="2"/>
  <c r="F13" i="2"/>
  <c r="C13" i="2"/>
  <c r="D13" i="2"/>
  <c r="H12" i="2"/>
  <c r="G12" i="2"/>
  <c r="F12" i="2"/>
  <c r="C12" i="2"/>
  <c r="D12" i="2"/>
  <c r="H11" i="2"/>
  <c r="G11" i="2"/>
  <c r="F11" i="2"/>
  <c r="C11" i="2"/>
  <c r="H10" i="2"/>
  <c r="G10" i="2"/>
  <c r="F10" i="2"/>
  <c r="F50" i="2"/>
  <c r="F7" i="2"/>
  <c r="D10" i="2"/>
  <c r="J9" i="2"/>
  <c r="I9" i="2"/>
  <c r="H9" i="2"/>
  <c r="E7" i="2"/>
  <c r="F6" i="2"/>
  <c r="J49" i="2"/>
  <c r="F5" i="2"/>
  <c r="F4" i="2"/>
  <c r="H49" i="2"/>
  <c r="J2" i="2"/>
  <c r="C50" i="2"/>
  <c r="C7" i="2"/>
  <c r="F2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G50" i="2"/>
  <c r="G7" i="2"/>
  <c r="K50" i="2"/>
  <c r="K7" i="2"/>
  <c r="D11" i="2"/>
  <c r="D50" i="2"/>
  <c r="D7" i="2"/>
  <c r="H50" i="2"/>
  <c r="H7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I50" i="2"/>
  <c r="I7" i="2"/>
  <c r="J50" i="2"/>
  <c r="J7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K49" i="2"/>
  <c r="K43" i="2"/>
  <c r="K48" i="2"/>
  <c r="K47" i="2"/>
  <c r="K46" i="2"/>
  <c r="K44" i="2"/>
  <c r="K45" i="2"/>
  <c r="K13" i="2"/>
  <c r="K12" i="2"/>
  <c r="K32" i="2"/>
  <c r="K27" i="2"/>
  <c r="K24" i="2"/>
  <c r="K21" i="2"/>
  <c r="K19" i="2"/>
  <c r="K17" i="2"/>
  <c r="K15" i="2"/>
  <c r="K11" i="2"/>
  <c r="K42" i="2"/>
  <c r="K41" i="2"/>
  <c r="K40" i="2"/>
  <c r="K39" i="2"/>
  <c r="K38" i="2"/>
  <c r="K37" i="2"/>
  <c r="K36" i="2"/>
  <c r="K35" i="2"/>
  <c r="K34" i="2"/>
  <c r="K33" i="2"/>
  <c r="K31" i="2"/>
  <c r="K30" i="2"/>
  <c r="K29" i="2"/>
  <c r="K28" i="2"/>
  <c r="K26" i="2"/>
  <c r="K25" i="2"/>
  <c r="K23" i="2"/>
  <c r="K22" i="2"/>
  <c r="K20" i="2"/>
  <c r="K18" i="2"/>
  <c r="K16" i="2"/>
  <c r="K14" i="2"/>
  <c r="K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E3" authorId="0" shapeId="0" xr:uid="{27DB0691-8969-4179-AA0A-9000940C2916}">
      <text>
        <r>
          <rPr>
            <sz val="9"/>
            <color indexed="81"/>
            <rFont val="Tahoma"/>
            <family val="2"/>
          </rPr>
          <t xml:space="preserve">Type in the products you are producing in the cells below.
</t>
        </r>
      </text>
    </comment>
    <comment ref="F3" authorId="0" shapeId="0" xr:uid="{E3F7070C-1748-453F-B4D6-A69AE956ED22}">
      <text>
        <r>
          <rPr>
            <sz val="9"/>
            <color indexed="81"/>
            <rFont val="Tahoma"/>
            <family val="2"/>
          </rPr>
          <t>Type in the total production by product in the cells below.</t>
        </r>
      </text>
    </comment>
    <comment ref="B8" authorId="0" shapeId="0" xr:uid="{618E402B-1B43-4BC6-8313-5C77D89A262E}">
      <text>
        <r>
          <rPr>
            <sz val="9"/>
            <color indexed="81"/>
            <rFont val="Tahoma"/>
            <family val="2"/>
          </rPr>
          <t xml:space="preserve">Insert your expense below by category.
</t>
        </r>
      </text>
    </comment>
  </commentList>
</comments>
</file>

<file path=xl/sharedStrings.xml><?xml version="1.0" encoding="utf-8"?>
<sst xmlns="http://schemas.openxmlformats.org/spreadsheetml/2006/main" count="76" uniqueCount="68">
  <si>
    <t>Return To Management</t>
  </si>
  <si>
    <t>Budget</t>
  </si>
  <si>
    <t>Overhead Cost Report</t>
  </si>
  <si>
    <t>Total Production</t>
  </si>
  <si>
    <t>Production Year</t>
  </si>
  <si>
    <t>Production Labels</t>
  </si>
  <si>
    <t>Product</t>
  </si>
  <si>
    <t>Units of Production</t>
  </si>
  <si>
    <t>Corn  Est.</t>
  </si>
  <si>
    <t>Corn</t>
  </si>
  <si>
    <t>Soybean  Est.</t>
  </si>
  <si>
    <t>Soybeans</t>
  </si>
  <si>
    <t>Wheat  Est.</t>
  </si>
  <si>
    <t>Wheat</t>
  </si>
  <si>
    <t>Totals</t>
  </si>
  <si>
    <t xml:space="preserve">Actual </t>
  </si>
  <si>
    <t>Actual VS Budget</t>
  </si>
  <si>
    <t>Unit Cost</t>
  </si>
  <si>
    <t>Expense List       (Enter Categories Below)</t>
  </si>
  <si>
    <t>Total Expense</t>
  </si>
  <si>
    <t>Monthly Expense</t>
  </si>
  <si>
    <t>Daily Expense</t>
  </si>
  <si>
    <t>Avg.</t>
  </si>
  <si>
    <t>Health Care</t>
  </si>
  <si>
    <t>Interest</t>
  </si>
  <si>
    <t>Meals</t>
  </si>
  <si>
    <t>Monthly Draw Owner &amp; FICA + Benefits</t>
  </si>
  <si>
    <t>Monthly Draw Employees &amp; FICA + Benefits</t>
  </si>
  <si>
    <t>Gas Usage Personal &amp; Employee</t>
  </si>
  <si>
    <t>Income Taxes</t>
  </si>
  <si>
    <t>Property Taxes</t>
  </si>
  <si>
    <t>Prin &amp; Int.   Payments  all equipment</t>
  </si>
  <si>
    <t xml:space="preserve">Prin &amp; Int.   Payments  </t>
  </si>
  <si>
    <t>Prin &amp; Int.  Bins &amp;  equipment</t>
  </si>
  <si>
    <t>Prin &amp; Int. Vehicles</t>
  </si>
  <si>
    <t>Phone</t>
  </si>
  <si>
    <t>Electric Utilities</t>
  </si>
  <si>
    <t>LP Utilities</t>
  </si>
  <si>
    <t>Technology Services (Internet, Fees)</t>
  </si>
  <si>
    <t>Consulting / Services</t>
  </si>
  <si>
    <t>Hedge Account Services</t>
  </si>
  <si>
    <t>Cable TV</t>
  </si>
  <si>
    <t>Life Insurance</t>
  </si>
  <si>
    <t xml:space="preserve">Disability Insurance </t>
  </si>
  <si>
    <t>Building Repairs</t>
  </si>
  <si>
    <t>Office Supplies</t>
  </si>
  <si>
    <t>Shop Supplies</t>
  </si>
  <si>
    <t>Farm Supplies</t>
  </si>
  <si>
    <t>Advertising</t>
  </si>
  <si>
    <t>Legal Prof. Services &amp; Fees</t>
  </si>
  <si>
    <t>Rentals  equipment, etc.    (Non Land)</t>
  </si>
  <si>
    <t>Dues &amp; subscritions</t>
  </si>
  <si>
    <t>Bank Fees</t>
  </si>
  <si>
    <t>Travel Expenses</t>
  </si>
  <si>
    <t>Prin. On Line of Credit</t>
  </si>
  <si>
    <t>TOTAL EXPENSE</t>
  </si>
  <si>
    <t>Yield - Units</t>
  </si>
  <si>
    <t>Acres - Units</t>
  </si>
  <si>
    <t>Questions?</t>
  </si>
  <si>
    <t>Chris Barron</t>
  </si>
  <si>
    <t>(319)533-5703</t>
  </si>
  <si>
    <t>cbarron@agviewsolutions.com</t>
  </si>
  <si>
    <t>Shay Foulk</t>
  </si>
  <si>
    <t>(319)464-5708</t>
  </si>
  <si>
    <t>agronguy@gmail.com</t>
  </si>
  <si>
    <t>Alissa Barron</t>
  </si>
  <si>
    <t>(319)231-8296</t>
  </si>
  <si>
    <t>abarron@agviewsolutions.com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</si>
</sst>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1" applyFont="1"/>
    <xf numFmtId="0" fontId="3" fillId="2" borderId="1" xfId="1" applyFont="1" applyFill="1" applyBorder="1"/>
    <xf numFmtId="0" fontId="4" fillId="2" borderId="2" xfId="1" applyFont="1" applyFill="1" applyBorder="1"/>
    <xf numFmtId="0" fontId="5" fillId="2" borderId="2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1" fillId="0" borderId="0" xfId="1"/>
    <xf numFmtId="0" fontId="2" fillId="2" borderId="0" xfId="1" applyFont="1" applyFill="1"/>
    <xf numFmtId="0" fontId="5" fillId="2" borderId="4" xfId="1" applyFont="1" applyFill="1" applyBorder="1"/>
    <xf numFmtId="0" fontId="5" fillId="2" borderId="0" xfId="1" applyFont="1" applyFill="1" applyBorder="1"/>
    <xf numFmtId="0" fontId="2" fillId="2" borderId="0" xfId="1" applyFont="1" applyFill="1" applyBorder="1"/>
    <xf numFmtId="0" fontId="6" fillId="2" borderId="0" xfId="1" applyFont="1" applyFill="1" applyBorder="1"/>
    <xf numFmtId="3" fontId="6" fillId="2" borderId="0" xfId="1" applyNumberFormat="1" applyFont="1" applyFill="1" applyBorder="1" applyAlignment="1">
      <alignment horizontal="center"/>
    </xf>
    <xf numFmtId="0" fontId="4" fillId="3" borderId="5" xfId="1" applyFont="1" applyFill="1" applyBorder="1"/>
    <xf numFmtId="0" fontId="4" fillId="2" borderId="0" xfId="1" applyFont="1" applyFill="1" applyBorder="1"/>
    <xf numFmtId="14" fontId="4" fillId="2" borderId="0" xfId="1" applyNumberFormat="1" applyFont="1" applyFill="1" applyBorder="1"/>
    <xf numFmtId="0" fontId="2" fillId="2" borderId="6" xfId="1" applyFont="1" applyFill="1" applyBorder="1"/>
    <xf numFmtId="0" fontId="7" fillId="2" borderId="7" xfId="1" applyFont="1" applyFill="1" applyBorder="1"/>
    <xf numFmtId="0" fontId="8" fillId="2" borderId="5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4" fillId="0" borderId="5" xfId="1" applyFont="1" applyBorder="1"/>
    <xf numFmtId="0" fontId="4" fillId="0" borderId="8" xfId="1" applyFont="1" applyBorder="1"/>
    <xf numFmtId="0" fontId="8" fillId="3" borderId="5" xfId="1" applyFont="1" applyFill="1" applyBorder="1" applyAlignment="1">
      <alignment horizontal="right"/>
    </xf>
    <xf numFmtId="164" fontId="8" fillId="3" borderId="5" xfId="1" applyNumberFormat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3" fontId="8" fillId="0" borderId="5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9" xfId="1" applyFont="1" applyFill="1" applyBorder="1"/>
    <xf numFmtId="0" fontId="8" fillId="4" borderId="7" xfId="1" applyFont="1" applyFill="1" applyBorder="1" applyAlignment="1">
      <alignment horizontal="left"/>
    </xf>
    <xf numFmtId="165" fontId="8" fillId="4" borderId="5" xfId="1" applyNumberFormat="1" applyFont="1" applyFill="1" applyBorder="1" applyAlignment="1">
      <alignment horizontal="center"/>
    </xf>
    <xf numFmtId="165" fontId="8" fillId="4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/>
    <xf numFmtId="0" fontId="2" fillId="2" borderId="1" xfId="1" applyFont="1" applyFill="1" applyBorder="1"/>
    <xf numFmtId="0" fontId="4" fillId="2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0" xfId="1" applyFont="1"/>
    <xf numFmtId="0" fontId="4" fillId="2" borderId="14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2" fillId="5" borderId="0" xfId="1" applyFont="1" applyFill="1"/>
    <xf numFmtId="165" fontId="6" fillId="3" borderId="15" xfId="1" applyNumberFormat="1" applyFont="1" applyFill="1" applyBorder="1" applyAlignment="1">
      <alignment horizontal="center"/>
    </xf>
    <xf numFmtId="165" fontId="6" fillId="0" borderId="15" xfId="1" applyNumberFormat="1" applyFont="1" applyFill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16" xfId="1" applyFont="1" applyFill="1" applyBorder="1"/>
    <xf numFmtId="165" fontId="6" fillId="3" borderId="16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center"/>
    </xf>
    <xf numFmtId="0" fontId="8" fillId="0" borderId="17" xfId="1" applyFont="1" applyFill="1" applyBorder="1"/>
    <xf numFmtId="165" fontId="6" fillId="3" borderId="17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165" fontId="6" fillId="0" borderId="18" xfId="1" applyNumberFormat="1" applyFont="1" applyFill="1" applyBorder="1" applyAlignment="1">
      <alignment horizontal="center"/>
    </xf>
    <xf numFmtId="0" fontId="4" fillId="5" borderId="0" xfId="1" applyFont="1" applyFill="1"/>
    <xf numFmtId="0" fontId="8" fillId="4" borderId="7" xfId="1" applyFont="1" applyFill="1" applyBorder="1"/>
    <xf numFmtId="165" fontId="6" fillId="4" borderId="7" xfId="1" applyNumberFormat="1" applyFont="1" applyFill="1" applyBorder="1" applyAlignment="1">
      <alignment horizontal="center"/>
    </xf>
    <xf numFmtId="165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8" fillId="0" borderId="0" xfId="1" applyFont="1"/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/>
    <xf numFmtId="0" fontId="8" fillId="0" borderId="15" xfId="1" applyFont="1" applyFill="1" applyBorder="1" applyAlignment="1" applyProtection="1">
      <alignment horizontal="left"/>
      <protection locked="0"/>
    </xf>
    <xf numFmtId="0" fontId="8" fillId="0" borderId="16" xfId="1" applyFont="1" applyFill="1" applyBorder="1" applyProtection="1">
      <protection locked="0"/>
    </xf>
    <xf numFmtId="0" fontId="11" fillId="0" borderId="0" xfId="2" applyAlignment="1">
      <alignment horizontal="center"/>
    </xf>
    <xf numFmtId="0" fontId="12" fillId="0" borderId="0" xfId="1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D6A7AA78-1762-4266-8E63-7A852273F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1640416</xdr:colOff>
      <xdr:row>52</xdr:row>
      <xdr:rowOff>0</xdr:rowOff>
    </xdr:from>
    <xdr:to>
      <xdr:col>7</xdr:col>
      <xdr:colOff>594119</xdr:colOff>
      <xdr:row>61</xdr:row>
      <xdr:rowOff>64899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548F67-103B-482D-9C46-CFA3E31B4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916" y="8434917"/>
          <a:ext cx="6023370" cy="149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arron@agviewsolutions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agronguy@gmail.com" TargetMode="External"/><Relationship Id="rId1" Type="http://schemas.openxmlformats.org/officeDocument/2006/relationships/hyperlink" Target="mailto:cbarron@agviewsolutions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6668-2282-4B61-9529-C31FF050E2BE}">
  <sheetPr>
    <pageSetUpPr fitToPage="1"/>
  </sheetPr>
  <dimension ref="A1:S80"/>
  <sheetViews>
    <sheetView tabSelected="1" zoomScale="90" zoomScaleNormal="90" workbookViewId="0">
      <pane ySplit="9" topLeftCell="A52" activePane="bottomLeft" state="frozen"/>
      <selection pane="bottomLeft" activeCell="K61" sqref="K61"/>
    </sheetView>
  </sheetViews>
  <sheetFormatPr defaultRowHeight="12.75" x14ac:dyDescent="0.2"/>
  <cols>
    <col min="1" max="1" width="2.85546875" style="7" customWidth="1"/>
    <col min="2" max="2" width="34.42578125" style="7" bestFit="1" customWidth="1"/>
    <col min="3" max="3" width="12" style="7" bestFit="1" customWidth="1"/>
    <col min="4" max="4" width="14.7109375" style="7" bestFit="1" customWidth="1"/>
    <col min="5" max="5" width="13.85546875" style="7" bestFit="1" customWidth="1"/>
    <col min="6" max="6" width="18.7109375" style="7" bestFit="1" customWidth="1"/>
    <col min="7" max="7" width="12.140625" style="7" bestFit="1" customWidth="1"/>
    <col min="8" max="8" width="13.7109375" style="7" bestFit="1" customWidth="1"/>
    <col min="9" max="9" width="8.5703125" style="7" customWidth="1"/>
    <col min="10" max="10" width="9.7109375" style="7" bestFit="1" customWidth="1"/>
    <col min="11" max="11" width="8.28515625" style="7" bestFit="1" customWidth="1"/>
    <col min="12" max="256" width="8.7109375" style="7"/>
    <col min="257" max="257" width="2.85546875" style="7" customWidth="1"/>
    <col min="258" max="258" width="36.42578125" style="7" customWidth="1"/>
    <col min="259" max="259" width="19.42578125" style="7" customWidth="1"/>
    <col min="260" max="260" width="17.140625" style="7" customWidth="1"/>
    <col min="261" max="261" width="17.42578125" style="7" customWidth="1"/>
    <col min="262" max="262" width="17.28515625" style="7" customWidth="1"/>
    <col min="263" max="263" width="10.7109375" style="7" customWidth="1"/>
    <col min="264" max="266" width="8.5703125" style="7" customWidth="1"/>
    <col min="267" max="267" width="9.140625" style="7" bestFit="1" customWidth="1"/>
    <col min="268" max="512" width="8.7109375" style="7"/>
    <col min="513" max="513" width="2.85546875" style="7" customWidth="1"/>
    <col min="514" max="514" width="36.42578125" style="7" customWidth="1"/>
    <col min="515" max="515" width="19.42578125" style="7" customWidth="1"/>
    <col min="516" max="516" width="17.140625" style="7" customWidth="1"/>
    <col min="517" max="517" width="17.42578125" style="7" customWidth="1"/>
    <col min="518" max="518" width="17.28515625" style="7" customWidth="1"/>
    <col min="519" max="519" width="10.7109375" style="7" customWidth="1"/>
    <col min="520" max="522" width="8.5703125" style="7" customWidth="1"/>
    <col min="523" max="523" width="9.140625" style="7" bestFit="1" customWidth="1"/>
    <col min="524" max="768" width="8.7109375" style="7"/>
    <col min="769" max="769" width="2.85546875" style="7" customWidth="1"/>
    <col min="770" max="770" width="36.42578125" style="7" customWidth="1"/>
    <col min="771" max="771" width="19.42578125" style="7" customWidth="1"/>
    <col min="772" max="772" width="17.140625" style="7" customWidth="1"/>
    <col min="773" max="773" width="17.42578125" style="7" customWidth="1"/>
    <col min="774" max="774" width="17.28515625" style="7" customWidth="1"/>
    <col min="775" max="775" width="10.7109375" style="7" customWidth="1"/>
    <col min="776" max="778" width="8.5703125" style="7" customWidth="1"/>
    <col min="779" max="779" width="9.140625" style="7" bestFit="1" customWidth="1"/>
    <col min="780" max="1024" width="8.7109375" style="7"/>
    <col min="1025" max="1025" width="2.85546875" style="7" customWidth="1"/>
    <col min="1026" max="1026" width="36.42578125" style="7" customWidth="1"/>
    <col min="1027" max="1027" width="19.42578125" style="7" customWidth="1"/>
    <col min="1028" max="1028" width="17.140625" style="7" customWidth="1"/>
    <col min="1029" max="1029" width="17.42578125" style="7" customWidth="1"/>
    <col min="1030" max="1030" width="17.28515625" style="7" customWidth="1"/>
    <col min="1031" max="1031" width="10.7109375" style="7" customWidth="1"/>
    <col min="1032" max="1034" width="8.5703125" style="7" customWidth="1"/>
    <col min="1035" max="1035" width="9.140625" style="7" bestFit="1" customWidth="1"/>
    <col min="1036" max="1280" width="8.7109375" style="7"/>
    <col min="1281" max="1281" width="2.85546875" style="7" customWidth="1"/>
    <col min="1282" max="1282" width="36.42578125" style="7" customWidth="1"/>
    <col min="1283" max="1283" width="19.42578125" style="7" customWidth="1"/>
    <col min="1284" max="1284" width="17.140625" style="7" customWidth="1"/>
    <col min="1285" max="1285" width="17.42578125" style="7" customWidth="1"/>
    <col min="1286" max="1286" width="17.28515625" style="7" customWidth="1"/>
    <col min="1287" max="1287" width="10.7109375" style="7" customWidth="1"/>
    <col min="1288" max="1290" width="8.5703125" style="7" customWidth="1"/>
    <col min="1291" max="1291" width="9.140625" style="7" bestFit="1" customWidth="1"/>
    <col min="1292" max="1536" width="8.7109375" style="7"/>
    <col min="1537" max="1537" width="2.85546875" style="7" customWidth="1"/>
    <col min="1538" max="1538" width="36.42578125" style="7" customWidth="1"/>
    <col min="1539" max="1539" width="19.42578125" style="7" customWidth="1"/>
    <col min="1540" max="1540" width="17.140625" style="7" customWidth="1"/>
    <col min="1541" max="1541" width="17.42578125" style="7" customWidth="1"/>
    <col min="1542" max="1542" width="17.28515625" style="7" customWidth="1"/>
    <col min="1543" max="1543" width="10.7109375" style="7" customWidth="1"/>
    <col min="1544" max="1546" width="8.5703125" style="7" customWidth="1"/>
    <col min="1547" max="1547" width="9.140625" style="7" bestFit="1" customWidth="1"/>
    <col min="1548" max="1792" width="8.7109375" style="7"/>
    <col min="1793" max="1793" width="2.85546875" style="7" customWidth="1"/>
    <col min="1794" max="1794" width="36.42578125" style="7" customWidth="1"/>
    <col min="1795" max="1795" width="19.42578125" style="7" customWidth="1"/>
    <col min="1796" max="1796" width="17.140625" style="7" customWidth="1"/>
    <col min="1797" max="1797" width="17.42578125" style="7" customWidth="1"/>
    <col min="1798" max="1798" width="17.28515625" style="7" customWidth="1"/>
    <col min="1799" max="1799" width="10.7109375" style="7" customWidth="1"/>
    <col min="1800" max="1802" width="8.5703125" style="7" customWidth="1"/>
    <col min="1803" max="1803" width="9.140625" style="7" bestFit="1" customWidth="1"/>
    <col min="1804" max="2048" width="8.7109375" style="7"/>
    <col min="2049" max="2049" width="2.85546875" style="7" customWidth="1"/>
    <col min="2050" max="2050" width="36.42578125" style="7" customWidth="1"/>
    <col min="2051" max="2051" width="19.42578125" style="7" customWidth="1"/>
    <col min="2052" max="2052" width="17.140625" style="7" customWidth="1"/>
    <col min="2053" max="2053" width="17.42578125" style="7" customWidth="1"/>
    <col min="2054" max="2054" width="17.28515625" style="7" customWidth="1"/>
    <col min="2055" max="2055" width="10.7109375" style="7" customWidth="1"/>
    <col min="2056" max="2058" width="8.5703125" style="7" customWidth="1"/>
    <col min="2059" max="2059" width="9.140625" style="7" bestFit="1" customWidth="1"/>
    <col min="2060" max="2304" width="8.7109375" style="7"/>
    <col min="2305" max="2305" width="2.85546875" style="7" customWidth="1"/>
    <col min="2306" max="2306" width="36.42578125" style="7" customWidth="1"/>
    <col min="2307" max="2307" width="19.42578125" style="7" customWidth="1"/>
    <col min="2308" max="2308" width="17.140625" style="7" customWidth="1"/>
    <col min="2309" max="2309" width="17.42578125" style="7" customWidth="1"/>
    <col min="2310" max="2310" width="17.28515625" style="7" customWidth="1"/>
    <col min="2311" max="2311" width="10.7109375" style="7" customWidth="1"/>
    <col min="2312" max="2314" width="8.5703125" style="7" customWidth="1"/>
    <col min="2315" max="2315" width="9.140625" style="7" bestFit="1" customWidth="1"/>
    <col min="2316" max="2560" width="8.7109375" style="7"/>
    <col min="2561" max="2561" width="2.85546875" style="7" customWidth="1"/>
    <col min="2562" max="2562" width="36.42578125" style="7" customWidth="1"/>
    <col min="2563" max="2563" width="19.42578125" style="7" customWidth="1"/>
    <col min="2564" max="2564" width="17.140625" style="7" customWidth="1"/>
    <col min="2565" max="2565" width="17.42578125" style="7" customWidth="1"/>
    <col min="2566" max="2566" width="17.28515625" style="7" customWidth="1"/>
    <col min="2567" max="2567" width="10.7109375" style="7" customWidth="1"/>
    <col min="2568" max="2570" width="8.5703125" style="7" customWidth="1"/>
    <col min="2571" max="2571" width="9.140625" style="7" bestFit="1" customWidth="1"/>
    <col min="2572" max="2816" width="8.7109375" style="7"/>
    <col min="2817" max="2817" width="2.85546875" style="7" customWidth="1"/>
    <col min="2818" max="2818" width="36.42578125" style="7" customWidth="1"/>
    <col min="2819" max="2819" width="19.42578125" style="7" customWidth="1"/>
    <col min="2820" max="2820" width="17.140625" style="7" customWidth="1"/>
    <col min="2821" max="2821" width="17.42578125" style="7" customWidth="1"/>
    <col min="2822" max="2822" width="17.28515625" style="7" customWidth="1"/>
    <col min="2823" max="2823" width="10.7109375" style="7" customWidth="1"/>
    <col min="2824" max="2826" width="8.5703125" style="7" customWidth="1"/>
    <col min="2827" max="2827" width="9.140625" style="7" bestFit="1" customWidth="1"/>
    <col min="2828" max="3072" width="8.7109375" style="7"/>
    <col min="3073" max="3073" width="2.85546875" style="7" customWidth="1"/>
    <col min="3074" max="3074" width="36.42578125" style="7" customWidth="1"/>
    <col min="3075" max="3075" width="19.42578125" style="7" customWidth="1"/>
    <col min="3076" max="3076" width="17.140625" style="7" customWidth="1"/>
    <col min="3077" max="3077" width="17.42578125" style="7" customWidth="1"/>
    <col min="3078" max="3078" width="17.28515625" style="7" customWidth="1"/>
    <col min="3079" max="3079" width="10.7109375" style="7" customWidth="1"/>
    <col min="3080" max="3082" width="8.5703125" style="7" customWidth="1"/>
    <col min="3083" max="3083" width="9.140625" style="7" bestFit="1" customWidth="1"/>
    <col min="3084" max="3328" width="8.7109375" style="7"/>
    <col min="3329" max="3329" width="2.85546875" style="7" customWidth="1"/>
    <col min="3330" max="3330" width="36.42578125" style="7" customWidth="1"/>
    <col min="3331" max="3331" width="19.42578125" style="7" customWidth="1"/>
    <col min="3332" max="3332" width="17.140625" style="7" customWidth="1"/>
    <col min="3333" max="3333" width="17.42578125" style="7" customWidth="1"/>
    <col min="3334" max="3334" width="17.28515625" style="7" customWidth="1"/>
    <col min="3335" max="3335" width="10.7109375" style="7" customWidth="1"/>
    <col min="3336" max="3338" width="8.5703125" style="7" customWidth="1"/>
    <col min="3339" max="3339" width="9.140625" style="7" bestFit="1" customWidth="1"/>
    <col min="3340" max="3584" width="8.7109375" style="7"/>
    <col min="3585" max="3585" width="2.85546875" style="7" customWidth="1"/>
    <col min="3586" max="3586" width="36.42578125" style="7" customWidth="1"/>
    <col min="3587" max="3587" width="19.42578125" style="7" customWidth="1"/>
    <col min="3588" max="3588" width="17.140625" style="7" customWidth="1"/>
    <col min="3589" max="3589" width="17.42578125" style="7" customWidth="1"/>
    <col min="3590" max="3590" width="17.28515625" style="7" customWidth="1"/>
    <col min="3591" max="3591" width="10.7109375" style="7" customWidth="1"/>
    <col min="3592" max="3594" width="8.5703125" style="7" customWidth="1"/>
    <col min="3595" max="3595" width="9.140625" style="7" bestFit="1" customWidth="1"/>
    <col min="3596" max="3840" width="8.7109375" style="7"/>
    <col min="3841" max="3841" width="2.85546875" style="7" customWidth="1"/>
    <col min="3842" max="3842" width="36.42578125" style="7" customWidth="1"/>
    <col min="3843" max="3843" width="19.42578125" style="7" customWidth="1"/>
    <col min="3844" max="3844" width="17.140625" style="7" customWidth="1"/>
    <col min="3845" max="3845" width="17.42578125" style="7" customWidth="1"/>
    <col min="3846" max="3846" width="17.28515625" style="7" customWidth="1"/>
    <col min="3847" max="3847" width="10.7109375" style="7" customWidth="1"/>
    <col min="3848" max="3850" width="8.5703125" style="7" customWidth="1"/>
    <col min="3851" max="3851" width="9.140625" style="7" bestFit="1" customWidth="1"/>
    <col min="3852" max="4096" width="8.7109375" style="7"/>
    <col min="4097" max="4097" width="2.85546875" style="7" customWidth="1"/>
    <col min="4098" max="4098" width="36.42578125" style="7" customWidth="1"/>
    <col min="4099" max="4099" width="19.42578125" style="7" customWidth="1"/>
    <col min="4100" max="4100" width="17.140625" style="7" customWidth="1"/>
    <col min="4101" max="4101" width="17.42578125" style="7" customWidth="1"/>
    <col min="4102" max="4102" width="17.28515625" style="7" customWidth="1"/>
    <col min="4103" max="4103" width="10.7109375" style="7" customWidth="1"/>
    <col min="4104" max="4106" width="8.5703125" style="7" customWidth="1"/>
    <col min="4107" max="4107" width="9.140625" style="7" bestFit="1" customWidth="1"/>
    <col min="4108" max="4352" width="8.7109375" style="7"/>
    <col min="4353" max="4353" width="2.85546875" style="7" customWidth="1"/>
    <col min="4354" max="4354" width="36.42578125" style="7" customWidth="1"/>
    <col min="4355" max="4355" width="19.42578125" style="7" customWidth="1"/>
    <col min="4356" max="4356" width="17.140625" style="7" customWidth="1"/>
    <col min="4357" max="4357" width="17.42578125" style="7" customWidth="1"/>
    <col min="4358" max="4358" width="17.28515625" style="7" customWidth="1"/>
    <col min="4359" max="4359" width="10.7109375" style="7" customWidth="1"/>
    <col min="4360" max="4362" width="8.5703125" style="7" customWidth="1"/>
    <col min="4363" max="4363" width="9.140625" style="7" bestFit="1" customWidth="1"/>
    <col min="4364" max="4608" width="8.7109375" style="7"/>
    <col min="4609" max="4609" width="2.85546875" style="7" customWidth="1"/>
    <col min="4610" max="4610" width="36.42578125" style="7" customWidth="1"/>
    <col min="4611" max="4611" width="19.42578125" style="7" customWidth="1"/>
    <col min="4612" max="4612" width="17.140625" style="7" customWidth="1"/>
    <col min="4613" max="4613" width="17.42578125" style="7" customWidth="1"/>
    <col min="4614" max="4614" width="17.28515625" style="7" customWidth="1"/>
    <col min="4615" max="4615" width="10.7109375" style="7" customWidth="1"/>
    <col min="4616" max="4618" width="8.5703125" style="7" customWidth="1"/>
    <col min="4619" max="4619" width="9.140625" style="7" bestFit="1" customWidth="1"/>
    <col min="4620" max="4864" width="8.7109375" style="7"/>
    <col min="4865" max="4865" width="2.85546875" style="7" customWidth="1"/>
    <col min="4866" max="4866" width="36.42578125" style="7" customWidth="1"/>
    <col min="4867" max="4867" width="19.42578125" style="7" customWidth="1"/>
    <col min="4868" max="4868" width="17.140625" style="7" customWidth="1"/>
    <col min="4869" max="4869" width="17.42578125" style="7" customWidth="1"/>
    <col min="4870" max="4870" width="17.28515625" style="7" customWidth="1"/>
    <col min="4871" max="4871" width="10.7109375" style="7" customWidth="1"/>
    <col min="4872" max="4874" width="8.5703125" style="7" customWidth="1"/>
    <col min="4875" max="4875" width="9.140625" style="7" bestFit="1" customWidth="1"/>
    <col min="4876" max="5120" width="8.7109375" style="7"/>
    <col min="5121" max="5121" width="2.85546875" style="7" customWidth="1"/>
    <col min="5122" max="5122" width="36.42578125" style="7" customWidth="1"/>
    <col min="5123" max="5123" width="19.42578125" style="7" customWidth="1"/>
    <col min="5124" max="5124" width="17.140625" style="7" customWidth="1"/>
    <col min="5125" max="5125" width="17.42578125" style="7" customWidth="1"/>
    <col min="5126" max="5126" width="17.28515625" style="7" customWidth="1"/>
    <col min="5127" max="5127" width="10.7109375" style="7" customWidth="1"/>
    <col min="5128" max="5130" width="8.5703125" style="7" customWidth="1"/>
    <col min="5131" max="5131" width="9.140625" style="7" bestFit="1" customWidth="1"/>
    <col min="5132" max="5376" width="8.7109375" style="7"/>
    <col min="5377" max="5377" width="2.85546875" style="7" customWidth="1"/>
    <col min="5378" max="5378" width="36.42578125" style="7" customWidth="1"/>
    <col min="5379" max="5379" width="19.42578125" style="7" customWidth="1"/>
    <col min="5380" max="5380" width="17.140625" style="7" customWidth="1"/>
    <col min="5381" max="5381" width="17.42578125" style="7" customWidth="1"/>
    <col min="5382" max="5382" width="17.28515625" style="7" customWidth="1"/>
    <col min="5383" max="5383" width="10.7109375" style="7" customWidth="1"/>
    <col min="5384" max="5386" width="8.5703125" style="7" customWidth="1"/>
    <col min="5387" max="5387" width="9.140625" style="7" bestFit="1" customWidth="1"/>
    <col min="5388" max="5632" width="8.7109375" style="7"/>
    <col min="5633" max="5633" width="2.85546875" style="7" customWidth="1"/>
    <col min="5634" max="5634" width="36.42578125" style="7" customWidth="1"/>
    <col min="5635" max="5635" width="19.42578125" style="7" customWidth="1"/>
    <col min="5636" max="5636" width="17.140625" style="7" customWidth="1"/>
    <col min="5637" max="5637" width="17.42578125" style="7" customWidth="1"/>
    <col min="5638" max="5638" width="17.28515625" style="7" customWidth="1"/>
    <col min="5639" max="5639" width="10.7109375" style="7" customWidth="1"/>
    <col min="5640" max="5642" width="8.5703125" style="7" customWidth="1"/>
    <col min="5643" max="5643" width="9.140625" style="7" bestFit="1" customWidth="1"/>
    <col min="5644" max="5888" width="8.7109375" style="7"/>
    <col min="5889" max="5889" width="2.85546875" style="7" customWidth="1"/>
    <col min="5890" max="5890" width="36.42578125" style="7" customWidth="1"/>
    <col min="5891" max="5891" width="19.42578125" style="7" customWidth="1"/>
    <col min="5892" max="5892" width="17.140625" style="7" customWidth="1"/>
    <col min="5893" max="5893" width="17.42578125" style="7" customWidth="1"/>
    <col min="5894" max="5894" width="17.28515625" style="7" customWidth="1"/>
    <col min="5895" max="5895" width="10.7109375" style="7" customWidth="1"/>
    <col min="5896" max="5898" width="8.5703125" style="7" customWidth="1"/>
    <col min="5899" max="5899" width="9.140625" style="7" bestFit="1" customWidth="1"/>
    <col min="5900" max="6144" width="8.7109375" style="7"/>
    <col min="6145" max="6145" width="2.85546875" style="7" customWidth="1"/>
    <col min="6146" max="6146" width="36.42578125" style="7" customWidth="1"/>
    <col min="6147" max="6147" width="19.42578125" style="7" customWidth="1"/>
    <col min="6148" max="6148" width="17.140625" style="7" customWidth="1"/>
    <col min="6149" max="6149" width="17.42578125" style="7" customWidth="1"/>
    <col min="6150" max="6150" width="17.28515625" style="7" customWidth="1"/>
    <col min="6151" max="6151" width="10.7109375" style="7" customWidth="1"/>
    <col min="6152" max="6154" width="8.5703125" style="7" customWidth="1"/>
    <col min="6155" max="6155" width="9.140625" style="7" bestFit="1" customWidth="1"/>
    <col min="6156" max="6400" width="8.7109375" style="7"/>
    <col min="6401" max="6401" width="2.85546875" style="7" customWidth="1"/>
    <col min="6402" max="6402" width="36.42578125" style="7" customWidth="1"/>
    <col min="6403" max="6403" width="19.42578125" style="7" customWidth="1"/>
    <col min="6404" max="6404" width="17.140625" style="7" customWidth="1"/>
    <col min="6405" max="6405" width="17.42578125" style="7" customWidth="1"/>
    <col min="6406" max="6406" width="17.28515625" style="7" customWidth="1"/>
    <col min="6407" max="6407" width="10.7109375" style="7" customWidth="1"/>
    <col min="6408" max="6410" width="8.5703125" style="7" customWidth="1"/>
    <col min="6411" max="6411" width="9.140625" style="7" bestFit="1" customWidth="1"/>
    <col min="6412" max="6656" width="8.7109375" style="7"/>
    <col min="6657" max="6657" width="2.85546875" style="7" customWidth="1"/>
    <col min="6658" max="6658" width="36.42578125" style="7" customWidth="1"/>
    <col min="6659" max="6659" width="19.42578125" style="7" customWidth="1"/>
    <col min="6660" max="6660" width="17.140625" style="7" customWidth="1"/>
    <col min="6661" max="6661" width="17.42578125" style="7" customWidth="1"/>
    <col min="6662" max="6662" width="17.28515625" style="7" customWidth="1"/>
    <col min="6663" max="6663" width="10.7109375" style="7" customWidth="1"/>
    <col min="6664" max="6666" width="8.5703125" style="7" customWidth="1"/>
    <col min="6667" max="6667" width="9.140625" style="7" bestFit="1" customWidth="1"/>
    <col min="6668" max="6912" width="8.7109375" style="7"/>
    <col min="6913" max="6913" width="2.85546875" style="7" customWidth="1"/>
    <col min="6914" max="6914" width="36.42578125" style="7" customWidth="1"/>
    <col min="6915" max="6915" width="19.42578125" style="7" customWidth="1"/>
    <col min="6916" max="6916" width="17.140625" style="7" customWidth="1"/>
    <col min="6917" max="6917" width="17.42578125" style="7" customWidth="1"/>
    <col min="6918" max="6918" width="17.28515625" style="7" customWidth="1"/>
    <col min="6919" max="6919" width="10.7109375" style="7" customWidth="1"/>
    <col min="6920" max="6922" width="8.5703125" style="7" customWidth="1"/>
    <col min="6923" max="6923" width="9.140625" style="7" bestFit="1" customWidth="1"/>
    <col min="6924" max="7168" width="8.7109375" style="7"/>
    <col min="7169" max="7169" width="2.85546875" style="7" customWidth="1"/>
    <col min="7170" max="7170" width="36.42578125" style="7" customWidth="1"/>
    <col min="7171" max="7171" width="19.42578125" style="7" customWidth="1"/>
    <col min="7172" max="7172" width="17.140625" style="7" customWidth="1"/>
    <col min="7173" max="7173" width="17.42578125" style="7" customWidth="1"/>
    <col min="7174" max="7174" width="17.28515625" style="7" customWidth="1"/>
    <col min="7175" max="7175" width="10.7109375" style="7" customWidth="1"/>
    <col min="7176" max="7178" width="8.5703125" style="7" customWidth="1"/>
    <col min="7179" max="7179" width="9.140625" style="7" bestFit="1" customWidth="1"/>
    <col min="7180" max="7424" width="8.7109375" style="7"/>
    <col min="7425" max="7425" width="2.85546875" style="7" customWidth="1"/>
    <col min="7426" max="7426" width="36.42578125" style="7" customWidth="1"/>
    <col min="7427" max="7427" width="19.42578125" style="7" customWidth="1"/>
    <col min="7428" max="7428" width="17.140625" style="7" customWidth="1"/>
    <col min="7429" max="7429" width="17.42578125" style="7" customWidth="1"/>
    <col min="7430" max="7430" width="17.28515625" style="7" customWidth="1"/>
    <col min="7431" max="7431" width="10.7109375" style="7" customWidth="1"/>
    <col min="7432" max="7434" width="8.5703125" style="7" customWidth="1"/>
    <col min="7435" max="7435" width="9.140625" style="7" bestFit="1" customWidth="1"/>
    <col min="7436" max="7680" width="8.7109375" style="7"/>
    <col min="7681" max="7681" width="2.85546875" style="7" customWidth="1"/>
    <col min="7682" max="7682" width="36.42578125" style="7" customWidth="1"/>
    <col min="7683" max="7683" width="19.42578125" style="7" customWidth="1"/>
    <col min="7684" max="7684" width="17.140625" style="7" customWidth="1"/>
    <col min="7685" max="7685" width="17.42578125" style="7" customWidth="1"/>
    <col min="7686" max="7686" width="17.28515625" style="7" customWidth="1"/>
    <col min="7687" max="7687" width="10.7109375" style="7" customWidth="1"/>
    <col min="7688" max="7690" width="8.5703125" style="7" customWidth="1"/>
    <col min="7691" max="7691" width="9.140625" style="7" bestFit="1" customWidth="1"/>
    <col min="7692" max="7936" width="8.7109375" style="7"/>
    <col min="7937" max="7937" width="2.85546875" style="7" customWidth="1"/>
    <col min="7938" max="7938" width="36.42578125" style="7" customWidth="1"/>
    <col min="7939" max="7939" width="19.42578125" style="7" customWidth="1"/>
    <col min="7940" max="7940" width="17.140625" style="7" customWidth="1"/>
    <col min="7941" max="7941" width="17.42578125" style="7" customWidth="1"/>
    <col min="7942" max="7942" width="17.28515625" style="7" customWidth="1"/>
    <col min="7943" max="7943" width="10.7109375" style="7" customWidth="1"/>
    <col min="7944" max="7946" width="8.5703125" style="7" customWidth="1"/>
    <col min="7947" max="7947" width="9.140625" style="7" bestFit="1" customWidth="1"/>
    <col min="7948" max="8192" width="8.7109375" style="7"/>
    <col min="8193" max="8193" width="2.85546875" style="7" customWidth="1"/>
    <col min="8194" max="8194" width="36.42578125" style="7" customWidth="1"/>
    <col min="8195" max="8195" width="19.42578125" style="7" customWidth="1"/>
    <col min="8196" max="8196" width="17.140625" style="7" customWidth="1"/>
    <col min="8197" max="8197" width="17.42578125" style="7" customWidth="1"/>
    <col min="8198" max="8198" width="17.28515625" style="7" customWidth="1"/>
    <col min="8199" max="8199" width="10.7109375" style="7" customWidth="1"/>
    <col min="8200" max="8202" width="8.5703125" style="7" customWidth="1"/>
    <col min="8203" max="8203" width="9.140625" style="7" bestFit="1" customWidth="1"/>
    <col min="8204" max="8448" width="8.7109375" style="7"/>
    <col min="8449" max="8449" width="2.85546875" style="7" customWidth="1"/>
    <col min="8450" max="8450" width="36.42578125" style="7" customWidth="1"/>
    <col min="8451" max="8451" width="19.42578125" style="7" customWidth="1"/>
    <col min="8452" max="8452" width="17.140625" style="7" customWidth="1"/>
    <col min="8453" max="8453" width="17.42578125" style="7" customWidth="1"/>
    <col min="8454" max="8454" width="17.28515625" style="7" customWidth="1"/>
    <col min="8455" max="8455" width="10.7109375" style="7" customWidth="1"/>
    <col min="8456" max="8458" width="8.5703125" style="7" customWidth="1"/>
    <col min="8459" max="8459" width="9.140625" style="7" bestFit="1" customWidth="1"/>
    <col min="8460" max="8704" width="8.7109375" style="7"/>
    <col min="8705" max="8705" width="2.85546875" style="7" customWidth="1"/>
    <col min="8706" max="8706" width="36.42578125" style="7" customWidth="1"/>
    <col min="8707" max="8707" width="19.42578125" style="7" customWidth="1"/>
    <col min="8708" max="8708" width="17.140625" style="7" customWidth="1"/>
    <col min="8709" max="8709" width="17.42578125" style="7" customWidth="1"/>
    <col min="8710" max="8710" width="17.28515625" style="7" customWidth="1"/>
    <col min="8711" max="8711" width="10.7109375" style="7" customWidth="1"/>
    <col min="8712" max="8714" width="8.5703125" style="7" customWidth="1"/>
    <col min="8715" max="8715" width="9.140625" style="7" bestFit="1" customWidth="1"/>
    <col min="8716" max="8960" width="8.7109375" style="7"/>
    <col min="8961" max="8961" width="2.85546875" style="7" customWidth="1"/>
    <col min="8962" max="8962" width="36.42578125" style="7" customWidth="1"/>
    <col min="8963" max="8963" width="19.42578125" style="7" customWidth="1"/>
    <col min="8964" max="8964" width="17.140625" style="7" customWidth="1"/>
    <col min="8965" max="8965" width="17.42578125" style="7" customWidth="1"/>
    <col min="8966" max="8966" width="17.28515625" style="7" customWidth="1"/>
    <col min="8967" max="8967" width="10.7109375" style="7" customWidth="1"/>
    <col min="8968" max="8970" width="8.5703125" style="7" customWidth="1"/>
    <col min="8971" max="8971" width="9.140625" style="7" bestFit="1" customWidth="1"/>
    <col min="8972" max="9216" width="8.7109375" style="7"/>
    <col min="9217" max="9217" width="2.85546875" style="7" customWidth="1"/>
    <col min="9218" max="9218" width="36.42578125" style="7" customWidth="1"/>
    <col min="9219" max="9219" width="19.42578125" style="7" customWidth="1"/>
    <col min="9220" max="9220" width="17.140625" style="7" customWidth="1"/>
    <col min="9221" max="9221" width="17.42578125" style="7" customWidth="1"/>
    <col min="9222" max="9222" width="17.28515625" style="7" customWidth="1"/>
    <col min="9223" max="9223" width="10.7109375" style="7" customWidth="1"/>
    <col min="9224" max="9226" width="8.5703125" style="7" customWidth="1"/>
    <col min="9227" max="9227" width="9.140625" style="7" bestFit="1" customWidth="1"/>
    <col min="9228" max="9472" width="8.7109375" style="7"/>
    <col min="9473" max="9473" width="2.85546875" style="7" customWidth="1"/>
    <col min="9474" max="9474" width="36.42578125" style="7" customWidth="1"/>
    <col min="9475" max="9475" width="19.42578125" style="7" customWidth="1"/>
    <col min="9476" max="9476" width="17.140625" style="7" customWidth="1"/>
    <col min="9477" max="9477" width="17.42578125" style="7" customWidth="1"/>
    <col min="9478" max="9478" width="17.28515625" style="7" customWidth="1"/>
    <col min="9479" max="9479" width="10.7109375" style="7" customWidth="1"/>
    <col min="9480" max="9482" width="8.5703125" style="7" customWidth="1"/>
    <col min="9483" max="9483" width="9.140625" style="7" bestFit="1" customWidth="1"/>
    <col min="9484" max="9728" width="8.7109375" style="7"/>
    <col min="9729" max="9729" width="2.85546875" style="7" customWidth="1"/>
    <col min="9730" max="9730" width="36.42578125" style="7" customWidth="1"/>
    <col min="9731" max="9731" width="19.42578125" style="7" customWidth="1"/>
    <col min="9732" max="9732" width="17.140625" style="7" customWidth="1"/>
    <col min="9733" max="9733" width="17.42578125" style="7" customWidth="1"/>
    <col min="9734" max="9734" width="17.28515625" style="7" customWidth="1"/>
    <col min="9735" max="9735" width="10.7109375" style="7" customWidth="1"/>
    <col min="9736" max="9738" width="8.5703125" style="7" customWidth="1"/>
    <col min="9739" max="9739" width="9.140625" style="7" bestFit="1" customWidth="1"/>
    <col min="9740" max="9984" width="8.7109375" style="7"/>
    <col min="9985" max="9985" width="2.85546875" style="7" customWidth="1"/>
    <col min="9986" max="9986" width="36.42578125" style="7" customWidth="1"/>
    <col min="9987" max="9987" width="19.42578125" style="7" customWidth="1"/>
    <col min="9988" max="9988" width="17.140625" style="7" customWidth="1"/>
    <col min="9989" max="9989" width="17.42578125" style="7" customWidth="1"/>
    <col min="9990" max="9990" width="17.28515625" style="7" customWidth="1"/>
    <col min="9991" max="9991" width="10.7109375" style="7" customWidth="1"/>
    <col min="9992" max="9994" width="8.5703125" style="7" customWidth="1"/>
    <col min="9995" max="9995" width="9.140625" style="7" bestFit="1" customWidth="1"/>
    <col min="9996" max="10240" width="8.7109375" style="7"/>
    <col min="10241" max="10241" width="2.85546875" style="7" customWidth="1"/>
    <col min="10242" max="10242" width="36.42578125" style="7" customWidth="1"/>
    <col min="10243" max="10243" width="19.42578125" style="7" customWidth="1"/>
    <col min="10244" max="10244" width="17.140625" style="7" customWidth="1"/>
    <col min="10245" max="10245" width="17.42578125" style="7" customWidth="1"/>
    <col min="10246" max="10246" width="17.28515625" style="7" customWidth="1"/>
    <col min="10247" max="10247" width="10.7109375" style="7" customWidth="1"/>
    <col min="10248" max="10250" width="8.5703125" style="7" customWidth="1"/>
    <col min="10251" max="10251" width="9.140625" style="7" bestFit="1" customWidth="1"/>
    <col min="10252" max="10496" width="8.7109375" style="7"/>
    <col min="10497" max="10497" width="2.85546875" style="7" customWidth="1"/>
    <col min="10498" max="10498" width="36.42578125" style="7" customWidth="1"/>
    <col min="10499" max="10499" width="19.42578125" style="7" customWidth="1"/>
    <col min="10500" max="10500" width="17.140625" style="7" customWidth="1"/>
    <col min="10501" max="10501" width="17.42578125" style="7" customWidth="1"/>
    <col min="10502" max="10502" width="17.28515625" style="7" customWidth="1"/>
    <col min="10503" max="10503" width="10.7109375" style="7" customWidth="1"/>
    <col min="10504" max="10506" width="8.5703125" style="7" customWidth="1"/>
    <col min="10507" max="10507" width="9.140625" style="7" bestFit="1" customWidth="1"/>
    <col min="10508" max="10752" width="8.7109375" style="7"/>
    <col min="10753" max="10753" width="2.85546875" style="7" customWidth="1"/>
    <col min="10754" max="10754" width="36.42578125" style="7" customWidth="1"/>
    <col min="10755" max="10755" width="19.42578125" style="7" customWidth="1"/>
    <col min="10756" max="10756" width="17.140625" style="7" customWidth="1"/>
    <col min="10757" max="10757" width="17.42578125" style="7" customWidth="1"/>
    <col min="10758" max="10758" width="17.28515625" style="7" customWidth="1"/>
    <col min="10759" max="10759" width="10.7109375" style="7" customWidth="1"/>
    <col min="10760" max="10762" width="8.5703125" style="7" customWidth="1"/>
    <col min="10763" max="10763" width="9.140625" style="7" bestFit="1" customWidth="1"/>
    <col min="10764" max="11008" width="8.7109375" style="7"/>
    <col min="11009" max="11009" width="2.85546875" style="7" customWidth="1"/>
    <col min="11010" max="11010" width="36.42578125" style="7" customWidth="1"/>
    <col min="11011" max="11011" width="19.42578125" style="7" customWidth="1"/>
    <col min="11012" max="11012" width="17.140625" style="7" customWidth="1"/>
    <col min="11013" max="11013" width="17.42578125" style="7" customWidth="1"/>
    <col min="11014" max="11014" width="17.28515625" style="7" customWidth="1"/>
    <col min="11015" max="11015" width="10.7109375" style="7" customWidth="1"/>
    <col min="11016" max="11018" width="8.5703125" style="7" customWidth="1"/>
    <col min="11019" max="11019" width="9.140625" style="7" bestFit="1" customWidth="1"/>
    <col min="11020" max="11264" width="8.7109375" style="7"/>
    <col min="11265" max="11265" width="2.85546875" style="7" customWidth="1"/>
    <col min="11266" max="11266" width="36.42578125" style="7" customWidth="1"/>
    <col min="11267" max="11267" width="19.42578125" style="7" customWidth="1"/>
    <col min="11268" max="11268" width="17.140625" style="7" customWidth="1"/>
    <col min="11269" max="11269" width="17.42578125" style="7" customWidth="1"/>
    <col min="11270" max="11270" width="17.28515625" style="7" customWidth="1"/>
    <col min="11271" max="11271" width="10.7109375" style="7" customWidth="1"/>
    <col min="11272" max="11274" width="8.5703125" style="7" customWidth="1"/>
    <col min="11275" max="11275" width="9.140625" style="7" bestFit="1" customWidth="1"/>
    <col min="11276" max="11520" width="8.7109375" style="7"/>
    <col min="11521" max="11521" width="2.85546875" style="7" customWidth="1"/>
    <col min="11522" max="11522" width="36.42578125" style="7" customWidth="1"/>
    <col min="11523" max="11523" width="19.42578125" style="7" customWidth="1"/>
    <col min="11524" max="11524" width="17.140625" style="7" customWidth="1"/>
    <col min="11525" max="11525" width="17.42578125" style="7" customWidth="1"/>
    <col min="11526" max="11526" width="17.28515625" style="7" customWidth="1"/>
    <col min="11527" max="11527" width="10.7109375" style="7" customWidth="1"/>
    <col min="11528" max="11530" width="8.5703125" style="7" customWidth="1"/>
    <col min="11531" max="11531" width="9.140625" style="7" bestFit="1" customWidth="1"/>
    <col min="11532" max="11776" width="8.7109375" style="7"/>
    <col min="11777" max="11777" width="2.85546875" style="7" customWidth="1"/>
    <col min="11778" max="11778" width="36.42578125" style="7" customWidth="1"/>
    <col min="11779" max="11779" width="19.42578125" style="7" customWidth="1"/>
    <col min="11780" max="11780" width="17.140625" style="7" customWidth="1"/>
    <col min="11781" max="11781" width="17.42578125" style="7" customWidth="1"/>
    <col min="11782" max="11782" width="17.28515625" style="7" customWidth="1"/>
    <col min="11783" max="11783" width="10.7109375" style="7" customWidth="1"/>
    <col min="11784" max="11786" width="8.5703125" style="7" customWidth="1"/>
    <col min="11787" max="11787" width="9.140625" style="7" bestFit="1" customWidth="1"/>
    <col min="11788" max="12032" width="8.7109375" style="7"/>
    <col min="12033" max="12033" width="2.85546875" style="7" customWidth="1"/>
    <col min="12034" max="12034" width="36.42578125" style="7" customWidth="1"/>
    <col min="12035" max="12035" width="19.42578125" style="7" customWidth="1"/>
    <col min="12036" max="12036" width="17.140625" style="7" customWidth="1"/>
    <col min="12037" max="12037" width="17.42578125" style="7" customWidth="1"/>
    <col min="12038" max="12038" width="17.28515625" style="7" customWidth="1"/>
    <col min="12039" max="12039" width="10.7109375" style="7" customWidth="1"/>
    <col min="12040" max="12042" width="8.5703125" style="7" customWidth="1"/>
    <col min="12043" max="12043" width="9.140625" style="7" bestFit="1" customWidth="1"/>
    <col min="12044" max="12288" width="8.7109375" style="7"/>
    <col min="12289" max="12289" width="2.85546875" style="7" customWidth="1"/>
    <col min="12290" max="12290" width="36.42578125" style="7" customWidth="1"/>
    <col min="12291" max="12291" width="19.42578125" style="7" customWidth="1"/>
    <col min="12292" max="12292" width="17.140625" style="7" customWidth="1"/>
    <col min="12293" max="12293" width="17.42578125" style="7" customWidth="1"/>
    <col min="12294" max="12294" width="17.28515625" style="7" customWidth="1"/>
    <col min="12295" max="12295" width="10.7109375" style="7" customWidth="1"/>
    <col min="12296" max="12298" width="8.5703125" style="7" customWidth="1"/>
    <col min="12299" max="12299" width="9.140625" style="7" bestFit="1" customWidth="1"/>
    <col min="12300" max="12544" width="8.7109375" style="7"/>
    <col min="12545" max="12545" width="2.85546875" style="7" customWidth="1"/>
    <col min="12546" max="12546" width="36.42578125" style="7" customWidth="1"/>
    <col min="12547" max="12547" width="19.42578125" style="7" customWidth="1"/>
    <col min="12548" max="12548" width="17.140625" style="7" customWidth="1"/>
    <col min="12549" max="12549" width="17.42578125" style="7" customWidth="1"/>
    <col min="12550" max="12550" width="17.28515625" style="7" customWidth="1"/>
    <col min="12551" max="12551" width="10.7109375" style="7" customWidth="1"/>
    <col min="12552" max="12554" width="8.5703125" style="7" customWidth="1"/>
    <col min="12555" max="12555" width="9.140625" style="7" bestFit="1" customWidth="1"/>
    <col min="12556" max="12800" width="8.7109375" style="7"/>
    <col min="12801" max="12801" width="2.85546875" style="7" customWidth="1"/>
    <col min="12802" max="12802" width="36.42578125" style="7" customWidth="1"/>
    <col min="12803" max="12803" width="19.42578125" style="7" customWidth="1"/>
    <col min="12804" max="12804" width="17.140625" style="7" customWidth="1"/>
    <col min="12805" max="12805" width="17.42578125" style="7" customWidth="1"/>
    <col min="12806" max="12806" width="17.28515625" style="7" customWidth="1"/>
    <col min="12807" max="12807" width="10.7109375" style="7" customWidth="1"/>
    <col min="12808" max="12810" width="8.5703125" style="7" customWidth="1"/>
    <col min="12811" max="12811" width="9.140625" style="7" bestFit="1" customWidth="1"/>
    <col min="12812" max="13056" width="8.7109375" style="7"/>
    <col min="13057" max="13057" width="2.85546875" style="7" customWidth="1"/>
    <col min="13058" max="13058" width="36.42578125" style="7" customWidth="1"/>
    <col min="13059" max="13059" width="19.42578125" style="7" customWidth="1"/>
    <col min="13060" max="13060" width="17.140625" style="7" customWidth="1"/>
    <col min="13061" max="13061" width="17.42578125" style="7" customWidth="1"/>
    <col min="13062" max="13062" width="17.28515625" style="7" customWidth="1"/>
    <col min="13063" max="13063" width="10.7109375" style="7" customWidth="1"/>
    <col min="13064" max="13066" width="8.5703125" style="7" customWidth="1"/>
    <col min="13067" max="13067" width="9.140625" style="7" bestFit="1" customWidth="1"/>
    <col min="13068" max="13312" width="8.7109375" style="7"/>
    <col min="13313" max="13313" width="2.85546875" style="7" customWidth="1"/>
    <col min="13314" max="13314" width="36.42578125" style="7" customWidth="1"/>
    <col min="13315" max="13315" width="19.42578125" style="7" customWidth="1"/>
    <col min="13316" max="13316" width="17.140625" style="7" customWidth="1"/>
    <col min="13317" max="13317" width="17.42578125" style="7" customWidth="1"/>
    <col min="13318" max="13318" width="17.28515625" style="7" customWidth="1"/>
    <col min="13319" max="13319" width="10.7109375" style="7" customWidth="1"/>
    <col min="13320" max="13322" width="8.5703125" style="7" customWidth="1"/>
    <col min="13323" max="13323" width="9.140625" style="7" bestFit="1" customWidth="1"/>
    <col min="13324" max="13568" width="8.7109375" style="7"/>
    <col min="13569" max="13569" width="2.85546875" style="7" customWidth="1"/>
    <col min="13570" max="13570" width="36.42578125" style="7" customWidth="1"/>
    <col min="13571" max="13571" width="19.42578125" style="7" customWidth="1"/>
    <col min="13572" max="13572" width="17.140625" style="7" customWidth="1"/>
    <col min="13573" max="13573" width="17.42578125" style="7" customWidth="1"/>
    <col min="13574" max="13574" width="17.28515625" style="7" customWidth="1"/>
    <col min="13575" max="13575" width="10.7109375" style="7" customWidth="1"/>
    <col min="13576" max="13578" width="8.5703125" style="7" customWidth="1"/>
    <col min="13579" max="13579" width="9.140625" style="7" bestFit="1" customWidth="1"/>
    <col min="13580" max="13824" width="8.7109375" style="7"/>
    <col min="13825" max="13825" width="2.85546875" style="7" customWidth="1"/>
    <col min="13826" max="13826" width="36.42578125" style="7" customWidth="1"/>
    <col min="13827" max="13827" width="19.42578125" style="7" customWidth="1"/>
    <col min="13828" max="13828" width="17.140625" style="7" customWidth="1"/>
    <col min="13829" max="13829" width="17.42578125" style="7" customWidth="1"/>
    <col min="13830" max="13830" width="17.28515625" style="7" customWidth="1"/>
    <col min="13831" max="13831" width="10.7109375" style="7" customWidth="1"/>
    <col min="13832" max="13834" width="8.5703125" style="7" customWidth="1"/>
    <col min="13835" max="13835" width="9.140625" style="7" bestFit="1" customWidth="1"/>
    <col min="13836" max="14080" width="8.7109375" style="7"/>
    <col min="14081" max="14081" width="2.85546875" style="7" customWidth="1"/>
    <col min="14082" max="14082" width="36.42578125" style="7" customWidth="1"/>
    <col min="14083" max="14083" width="19.42578125" style="7" customWidth="1"/>
    <col min="14084" max="14084" width="17.140625" style="7" customWidth="1"/>
    <col min="14085" max="14085" width="17.42578125" style="7" customWidth="1"/>
    <col min="14086" max="14086" width="17.28515625" style="7" customWidth="1"/>
    <col min="14087" max="14087" width="10.7109375" style="7" customWidth="1"/>
    <col min="14088" max="14090" width="8.5703125" style="7" customWidth="1"/>
    <col min="14091" max="14091" width="9.140625" style="7" bestFit="1" customWidth="1"/>
    <col min="14092" max="14336" width="8.7109375" style="7"/>
    <col min="14337" max="14337" width="2.85546875" style="7" customWidth="1"/>
    <col min="14338" max="14338" width="36.42578125" style="7" customWidth="1"/>
    <col min="14339" max="14339" width="19.42578125" style="7" customWidth="1"/>
    <col min="14340" max="14340" width="17.140625" style="7" customWidth="1"/>
    <col min="14341" max="14341" width="17.42578125" style="7" customWidth="1"/>
    <col min="14342" max="14342" width="17.28515625" style="7" customWidth="1"/>
    <col min="14343" max="14343" width="10.7109375" style="7" customWidth="1"/>
    <col min="14344" max="14346" width="8.5703125" style="7" customWidth="1"/>
    <col min="14347" max="14347" width="9.140625" style="7" bestFit="1" customWidth="1"/>
    <col min="14348" max="14592" width="8.7109375" style="7"/>
    <col min="14593" max="14593" width="2.85546875" style="7" customWidth="1"/>
    <col min="14594" max="14594" width="36.42578125" style="7" customWidth="1"/>
    <col min="14595" max="14595" width="19.42578125" style="7" customWidth="1"/>
    <col min="14596" max="14596" width="17.140625" style="7" customWidth="1"/>
    <col min="14597" max="14597" width="17.42578125" style="7" customWidth="1"/>
    <col min="14598" max="14598" width="17.28515625" style="7" customWidth="1"/>
    <col min="14599" max="14599" width="10.7109375" style="7" customWidth="1"/>
    <col min="14600" max="14602" width="8.5703125" style="7" customWidth="1"/>
    <col min="14603" max="14603" width="9.140625" style="7" bestFit="1" customWidth="1"/>
    <col min="14604" max="14848" width="8.7109375" style="7"/>
    <col min="14849" max="14849" width="2.85546875" style="7" customWidth="1"/>
    <col min="14850" max="14850" width="36.42578125" style="7" customWidth="1"/>
    <col min="14851" max="14851" width="19.42578125" style="7" customWidth="1"/>
    <col min="14852" max="14852" width="17.140625" style="7" customWidth="1"/>
    <col min="14853" max="14853" width="17.42578125" style="7" customWidth="1"/>
    <col min="14854" max="14854" width="17.28515625" style="7" customWidth="1"/>
    <col min="14855" max="14855" width="10.7109375" style="7" customWidth="1"/>
    <col min="14856" max="14858" width="8.5703125" style="7" customWidth="1"/>
    <col min="14859" max="14859" width="9.140625" style="7" bestFit="1" customWidth="1"/>
    <col min="14860" max="15104" width="8.7109375" style="7"/>
    <col min="15105" max="15105" width="2.85546875" style="7" customWidth="1"/>
    <col min="15106" max="15106" width="36.42578125" style="7" customWidth="1"/>
    <col min="15107" max="15107" width="19.42578125" style="7" customWidth="1"/>
    <col min="15108" max="15108" width="17.140625" style="7" customWidth="1"/>
    <col min="15109" max="15109" width="17.42578125" style="7" customWidth="1"/>
    <col min="15110" max="15110" width="17.28515625" style="7" customWidth="1"/>
    <col min="15111" max="15111" width="10.7109375" style="7" customWidth="1"/>
    <col min="15112" max="15114" width="8.5703125" style="7" customWidth="1"/>
    <col min="15115" max="15115" width="9.140625" style="7" bestFit="1" customWidth="1"/>
    <col min="15116" max="15360" width="8.7109375" style="7"/>
    <col min="15361" max="15361" width="2.85546875" style="7" customWidth="1"/>
    <col min="15362" max="15362" width="36.42578125" style="7" customWidth="1"/>
    <col min="15363" max="15363" width="19.42578125" style="7" customWidth="1"/>
    <col min="15364" max="15364" width="17.140625" style="7" customWidth="1"/>
    <col min="15365" max="15365" width="17.42578125" style="7" customWidth="1"/>
    <col min="15366" max="15366" width="17.28515625" style="7" customWidth="1"/>
    <col min="15367" max="15367" width="10.7109375" style="7" customWidth="1"/>
    <col min="15368" max="15370" width="8.5703125" style="7" customWidth="1"/>
    <col min="15371" max="15371" width="9.140625" style="7" bestFit="1" customWidth="1"/>
    <col min="15372" max="15616" width="8.7109375" style="7"/>
    <col min="15617" max="15617" width="2.85546875" style="7" customWidth="1"/>
    <col min="15618" max="15618" width="36.42578125" style="7" customWidth="1"/>
    <col min="15619" max="15619" width="19.42578125" style="7" customWidth="1"/>
    <col min="15620" max="15620" width="17.140625" style="7" customWidth="1"/>
    <col min="15621" max="15621" width="17.42578125" style="7" customWidth="1"/>
    <col min="15622" max="15622" width="17.28515625" style="7" customWidth="1"/>
    <col min="15623" max="15623" width="10.7109375" style="7" customWidth="1"/>
    <col min="15624" max="15626" width="8.5703125" style="7" customWidth="1"/>
    <col min="15627" max="15627" width="9.140625" style="7" bestFit="1" customWidth="1"/>
    <col min="15628" max="15872" width="8.7109375" style="7"/>
    <col min="15873" max="15873" width="2.85546875" style="7" customWidth="1"/>
    <col min="15874" max="15874" width="36.42578125" style="7" customWidth="1"/>
    <col min="15875" max="15875" width="19.42578125" style="7" customWidth="1"/>
    <col min="15876" max="15876" width="17.140625" style="7" customWidth="1"/>
    <col min="15877" max="15877" width="17.42578125" style="7" customWidth="1"/>
    <col min="15878" max="15878" width="17.28515625" style="7" customWidth="1"/>
    <col min="15879" max="15879" width="10.7109375" style="7" customWidth="1"/>
    <col min="15880" max="15882" width="8.5703125" style="7" customWidth="1"/>
    <col min="15883" max="15883" width="9.140625" style="7" bestFit="1" customWidth="1"/>
    <col min="15884" max="16128" width="8.7109375" style="7"/>
    <col min="16129" max="16129" width="2.85546875" style="7" customWidth="1"/>
    <col min="16130" max="16130" width="36.42578125" style="7" customWidth="1"/>
    <col min="16131" max="16131" width="19.42578125" style="7" customWidth="1"/>
    <col min="16132" max="16132" width="17.140625" style="7" customWidth="1"/>
    <col min="16133" max="16133" width="17.42578125" style="7" customWidth="1"/>
    <col min="16134" max="16134" width="17.28515625" style="7" customWidth="1"/>
    <col min="16135" max="16135" width="10.7109375" style="7" customWidth="1"/>
    <col min="16136" max="16138" width="8.5703125" style="7" customWidth="1"/>
    <col min="16139" max="16139" width="9.140625" style="7" bestFit="1" customWidth="1"/>
    <col min="16140" max="16384" width="8.7109375" style="7"/>
  </cols>
  <sheetData>
    <row r="1" spans="1:19" ht="19.5" thickBot="1" x14ac:dyDescent="0.35">
      <c r="A1" s="1"/>
      <c r="B1" s="2" t="s">
        <v>0</v>
      </c>
      <c r="C1" s="3"/>
      <c r="D1" s="4" t="s">
        <v>1</v>
      </c>
      <c r="E1" s="3"/>
      <c r="F1" s="3" t="s">
        <v>2</v>
      </c>
      <c r="G1" s="5"/>
      <c r="H1" s="5"/>
      <c r="I1" s="5"/>
      <c r="J1" s="5"/>
      <c r="K1" s="6"/>
      <c r="L1" s="1"/>
      <c r="M1" s="1"/>
      <c r="N1" s="1"/>
      <c r="O1" s="1"/>
      <c r="P1" s="1"/>
      <c r="Q1" s="1"/>
      <c r="R1" s="1"/>
      <c r="S1" s="1"/>
    </row>
    <row r="2" spans="1:19" ht="13.5" thickBot="1" x14ac:dyDescent="0.25">
      <c r="A2" s="8"/>
      <c r="B2" s="9"/>
      <c r="C2" s="10"/>
      <c r="D2" s="11"/>
      <c r="E2" s="12" t="s">
        <v>3</v>
      </c>
      <c r="F2" s="13">
        <f>F4+F5+F6</f>
        <v>770000</v>
      </c>
      <c r="G2" s="14">
        <v>2020</v>
      </c>
      <c r="H2" s="15" t="s">
        <v>4</v>
      </c>
      <c r="I2" s="11"/>
      <c r="J2" s="16">
        <f ca="1">TODAY()</f>
        <v>43850</v>
      </c>
      <c r="K2" s="17"/>
      <c r="M2" s="1"/>
      <c r="N2" s="1"/>
      <c r="O2" s="1"/>
      <c r="P2" s="1"/>
      <c r="Q2" s="1"/>
      <c r="R2" s="1"/>
      <c r="S2" s="1"/>
    </row>
    <row r="3" spans="1:19" ht="13.5" thickBot="1" x14ac:dyDescent="0.25">
      <c r="A3" s="8"/>
      <c r="B3" s="18" t="s">
        <v>5</v>
      </c>
      <c r="C3" s="19" t="s">
        <v>57</v>
      </c>
      <c r="D3" s="20" t="s">
        <v>56</v>
      </c>
      <c r="E3" s="21" t="s">
        <v>6</v>
      </c>
      <c r="F3" s="22" t="s">
        <v>7</v>
      </c>
      <c r="G3" s="11"/>
      <c r="H3" s="11"/>
      <c r="I3" s="11"/>
      <c r="J3" s="11"/>
      <c r="K3" s="17"/>
      <c r="L3" s="1"/>
      <c r="M3" s="1"/>
      <c r="N3" s="1"/>
      <c r="O3" s="1"/>
      <c r="P3" s="1"/>
      <c r="Q3" s="1"/>
      <c r="R3" s="1"/>
      <c r="S3" s="1"/>
    </row>
    <row r="4" spans="1:19" ht="13.5" thickBot="1" x14ac:dyDescent="0.25">
      <c r="A4" s="8"/>
      <c r="B4" s="23" t="s">
        <v>8</v>
      </c>
      <c r="C4" s="24">
        <v>2000</v>
      </c>
      <c r="D4" s="25">
        <v>200</v>
      </c>
      <c r="E4" s="26" t="s">
        <v>9</v>
      </c>
      <c r="F4" s="27">
        <f>C4*D4</f>
        <v>400000</v>
      </c>
      <c r="G4" s="11"/>
      <c r="H4" s="11"/>
      <c r="I4" s="28"/>
      <c r="J4" s="11"/>
      <c r="K4" s="17"/>
      <c r="L4" s="1"/>
      <c r="M4" s="1"/>
      <c r="N4" s="1"/>
      <c r="O4" s="1"/>
      <c r="P4" s="1"/>
      <c r="Q4" s="1"/>
      <c r="R4" s="1"/>
      <c r="S4" s="1"/>
    </row>
    <row r="5" spans="1:19" ht="13.5" thickBot="1" x14ac:dyDescent="0.25">
      <c r="A5" s="8"/>
      <c r="B5" s="23" t="s">
        <v>10</v>
      </c>
      <c r="C5" s="24">
        <v>2000</v>
      </c>
      <c r="D5" s="26">
        <v>60</v>
      </c>
      <c r="E5" s="26" t="s">
        <v>11</v>
      </c>
      <c r="F5" s="27">
        <f>C5*D5</f>
        <v>120000</v>
      </c>
      <c r="G5" s="11"/>
      <c r="H5" s="11"/>
      <c r="I5" s="28"/>
      <c r="J5" s="11"/>
      <c r="K5" s="17"/>
      <c r="L5" s="1"/>
      <c r="M5" s="1"/>
      <c r="N5" s="1"/>
      <c r="O5" s="1"/>
      <c r="P5" s="1"/>
      <c r="Q5" s="1"/>
      <c r="R5" s="1"/>
      <c r="S5" s="1"/>
    </row>
    <row r="6" spans="1:19" ht="13.5" thickBot="1" x14ac:dyDescent="0.25">
      <c r="A6" s="8"/>
      <c r="B6" s="23" t="s">
        <v>12</v>
      </c>
      <c r="C6" s="24">
        <v>2000</v>
      </c>
      <c r="D6" s="29">
        <v>125</v>
      </c>
      <c r="E6" s="30" t="s">
        <v>13</v>
      </c>
      <c r="F6" s="27">
        <f>C6*D6</f>
        <v>250000</v>
      </c>
      <c r="G6" s="31"/>
      <c r="H6" s="31"/>
      <c r="I6" s="31"/>
      <c r="J6" s="31"/>
      <c r="K6" s="32"/>
      <c r="L6" s="1"/>
      <c r="M6" s="1"/>
      <c r="N6" s="1"/>
      <c r="O6" s="1"/>
      <c r="P6" s="1"/>
      <c r="Q6" s="1"/>
      <c r="R6" s="1"/>
      <c r="S6" s="1"/>
    </row>
    <row r="7" spans="1:19" ht="13.5" thickBot="1" x14ac:dyDescent="0.25">
      <c r="A7" s="8"/>
      <c r="B7" s="33" t="s">
        <v>14</v>
      </c>
      <c r="C7" s="34">
        <f t="shared" ref="C7:K7" si="0">C50</f>
        <v>160000</v>
      </c>
      <c r="D7" s="35">
        <f t="shared" si="0"/>
        <v>0</v>
      </c>
      <c r="E7" s="34">
        <f t="shared" si="0"/>
        <v>160000</v>
      </c>
      <c r="F7" s="35">
        <f t="shared" si="0"/>
        <v>13333.333333333328</v>
      </c>
      <c r="G7" s="34">
        <f t="shared" si="0"/>
        <v>438.3561643835618</v>
      </c>
      <c r="H7" s="34">
        <f t="shared" si="0"/>
        <v>0.4</v>
      </c>
      <c r="I7" s="34">
        <f t="shared" si="0"/>
        <v>1.3333333333333333</v>
      </c>
      <c r="J7" s="34">
        <f t="shared" si="0"/>
        <v>0.64</v>
      </c>
      <c r="K7" s="34">
        <f t="shared" si="0"/>
        <v>0.20779220779220781</v>
      </c>
      <c r="L7" s="36"/>
      <c r="M7" s="37"/>
      <c r="N7" s="1"/>
      <c r="O7" s="1"/>
      <c r="P7" s="1"/>
      <c r="Q7" s="1"/>
      <c r="R7" s="1"/>
      <c r="S7" s="1"/>
    </row>
    <row r="8" spans="1:19" x14ac:dyDescent="0.2">
      <c r="A8" s="1"/>
      <c r="B8" s="38"/>
      <c r="C8" s="39" t="s">
        <v>15</v>
      </c>
      <c r="D8" s="40" t="s">
        <v>16</v>
      </c>
      <c r="E8" s="39" t="s">
        <v>1</v>
      </c>
      <c r="F8" s="40" t="s">
        <v>1</v>
      </c>
      <c r="G8" s="39" t="s">
        <v>1</v>
      </c>
      <c r="H8" s="40" t="s">
        <v>17</v>
      </c>
      <c r="I8" s="39" t="s">
        <v>17</v>
      </c>
      <c r="J8" s="41" t="s">
        <v>17</v>
      </c>
      <c r="K8" s="39" t="s">
        <v>17</v>
      </c>
      <c r="L8" s="36"/>
      <c r="M8" s="37"/>
      <c r="N8" s="1"/>
      <c r="O8" s="1"/>
      <c r="P8" s="1"/>
      <c r="Q8" s="1"/>
      <c r="R8" s="1"/>
      <c r="S8" s="1"/>
    </row>
    <row r="9" spans="1:19" ht="13.5" thickBot="1" x14ac:dyDescent="0.25">
      <c r="A9" s="42"/>
      <c r="B9" s="43" t="s">
        <v>18</v>
      </c>
      <c r="C9" s="44" t="s">
        <v>19</v>
      </c>
      <c r="D9" s="45" t="s">
        <v>19</v>
      </c>
      <c r="E9" s="44" t="s">
        <v>19</v>
      </c>
      <c r="F9" s="45" t="s">
        <v>20</v>
      </c>
      <c r="G9" s="44" t="s">
        <v>21</v>
      </c>
      <c r="H9" s="45" t="str">
        <f>E4</f>
        <v>Corn</v>
      </c>
      <c r="I9" s="44" t="str">
        <f>E5</f>
        <v>Soybeans</v>
      </c>
      <c r="J9" s="46" t="str">
        <f>E6</f>
        <v>Wheat</v>
      </c>
      <c r="K9" s="44" t="s">
        <v>22</v>
      </c>
      <c r="L9" s="47"/>
      <c r="M9" s="48"/>
      <c r="N9" s="49"/>
      <c r="O9" s="49"/>
      <c r="P9" s="49"/>
      <c r="Q9" s="49"/>
      <c r="R9" s="42"/>
      <c r="S9" s="1"/>
    </row>
    <row r="10" spans="1:19" x14ac:dyDescent="0.2">
      <c r="A10" s="50">
        <v>1</v>
      </c>
      <c r="B10" s="72" t="s">
        <v>23</v>
      </c>
      <c r="C10" s="51">
        <v>5000</v>
      </c>
      <c r="D10" s="52">
        <f>C10-E10</f>
        <v>0</v>
      </c>
      <c r="E10" s="51">
        <v>5000</v>
      </c>
      <c r="F10" s="52">
        <f>E10/12</f>
        <v>416.66666666666669</v>
      </c>
      <c r="G10" s="52">
        <f>E10/365</f>
        <v>13.698630136986301</v>
      </c>
      <c r="H10" s="52">
        <f>E10/$F$4</f>
        <v>1.2500000000000001E-2</v>
      </c>
      <c r="I10" s="52">
        <f>E10/$F$5</f>
        <v>4.1666666666666664E-2</v>
      </c>
      <c r="J10" s="52">
        <f>E10/$F$6</f>
        <v>0.02</v>
      </c>
      <c r="K10" s="52">
        <f>E10/$F$2</f>
        <v>6.4935064935064939E-3</v>
      </c>
      <c r="L10" s="53"/>
      <c r="M10" s="53"/>
      <c r="N10" s="54"/>
      <c r="O10" s="54"/>
      <c r="P10" s="54"/>
      <c r="Q10" s="54"/>
      <c r="R10" s="1"/>
      <c r="S10" s="1"/>
    </row>
    <row r="11" spans="1:19" x14ac:dyDescent="0.2">
      <c r="A11" s="1">
        <v>2</v>
      </c>
      <c r="B11" s="73" t="s">
        <v>24</v>
      </c>
      <c r="C11" s="56">
        <f t="shared" ref="C11:C49" si="1">E11</f>
        <v>5000</v>
      </c>
      <c r="D11" s="57">
        <f t="shared" ref="D11:D49" si="2">C11-E11</f>
        <v>0</v>
      </c>
      <c r="E11" s="51">
        <v>5000</v>
      </c>
      <c r="F11" s="52">
        <f t="shared" ref="F11:F49" si="3">E11/12</f>
        <v>416.66666666666669</v>
      </c>
      <c r="G11" s="52">
        <f t="shared" ref="G11:G49" si="4">E11/365</f>
        <v>13.698630136986301</v>
      </c>
      <c r="H11" s="52">
        <f t="shared" ref="H11:H49" si="5">E11/$F$4</f>
        <v>1.2500000000000001E-2</v>
      </c>
      <c r="I11" s="52">
        <f t="shared" ref="I11:I50" si="6">E11/$F$5</f>
        <v>4.1666666666666664E-2</v>
      </c>
      <c r="J11" s="52">
        <f t="shared" ref="J11:J49" si="7">E11/$F$6</f>
        <v>0.02</v>
      </c>
      <c r="K11" s="52">
        <f t="shared" ref="K11:K49" si="8">E11/$F$2</f>
        <v>6.4935064935064939E-3</v>
      </c>
      <c r="L11" s="53"/>
      <c r="M11" s="53"/>
      <c r="N11" s="54"/>
      <c r="O11" s="54"/>
      <c r="P11" s="54"/>
      <c r="Q11" s="1"/>
      <c r="R11" s="1"/>
      <c r="S11" s="1"/>
    </row>
    <row r="12" spans="1:19" x14ac:dyDescent="0.2">
      <c r="A12" s="50">
        <v>3</v>
      </c>
      <c r="B12" s="73" t="s">
        <v>25</v>
      </c>
      <c r="C12" s="56">
        <f t="shared" si="1"/>
        <v>5000</v>
      </c>
      <c r="D12" s="57">
        <f t="shared" si="2"/>
        <v>0</v>
      </c>
      <c r="E12" s="51">
        <v>5000</v>
      </c>
      <c r="F12" s="52">
        <f t="shared" si="3"/>
        <v>416.66666666666669</v>
      </c>
      <c r="G12" s="52">
        <f t="shared" si="4"/>
        <v>13.698630136986301</v>
      </c>
      <c r="H12" s="52">
        <f t="shared" si="5"/>
        <v>1.2500000000000001E-2</v>
      </c>
      <c r="I12" s="52">
        <f t="shared" si="6"/>
        <v>4.1666666666666664E-2</v>
      </c>
      <c r="J12" s="52">
        <f t="shared" si="7"/>
        <v>0.02</v>
      </c>
      <c r="K12" s="52">
        <f t="shared" si="8"/>
        <v>6.4935064935064939E-3</v>
      </c>
      <c r="L12" s="53"/>
      <c r="M12" s="53"/>
      <c r="N12" s="54"/>
      <c r="O12" s="54"/>
      <c r="P12" s="54"/>
      <c r="Q12" s="1"/>
      <c r="R12" s="1"/>
      <c r="S12" s="1"/>
    </row>
    <row r="13" spans="1:19" x14ac:dyDescent="0.2">
      <c r="A13" s="1">
        <v>4</v>
      </c>
      <c r="B13" s="73" t="s">
        <v>26</v>
      </c>
      <c r="C13" s="56">
        <f t="shared" si="1"/>
        <v>5000</v>
      </c>
      <c r="D13" s="57">
        <f t="shared" si="2"/>
        <v>0</v>
      </c>
      <c r="E13" s="51">
        <v>5000</v>
      </c>
      <c r="F13" s="52">
        <f t="shared" si="3"/>
        <v>416.66666666666669</v>
      </c>
      <c r="G13" s="52">
        <f t="shared" si="4"/>
        <v>13.698630136986301</v>
      </c>
      <c r="H13" s="52">
        <f t="shared" si="5"/>
        <v>1.2500000000000001E-2</v>
      </c>
      <c r="I13" s="52">
        <f t="shared" si="6"/>
        <v>4.1666666666666664E-2</v>
      </c>
      <c r="J13" s="52">
        <f t="shared" si="7"/>
        <v>0.02</v>
      </c>
      <c r="K13" s="52">
        <f t="shared" si="8"/>
        <v>6.4935064935064939E-3</v>
      </c>
      <c r="L13" s="53"/>
      <c r="M13" s="53"/>
      <c r="N13" s="54"/>
      <c r="O13" s="54"/>
      <c r="P13" s="54"/>
      <c r="Q13" s="1"/>
      <c r="R13" s="1"/>
      <c r="S13" s="1"/>
    </row>
    <row r="14" spans="1:19" x14ac:dyDescent="0.2">
      <c r="A14" s="50">
        <v>5</v>
      </c>
      <c r="B14" s="73" t="s">
        <v>27</v>
      </c>
      <c r="C14" s="56">
        <f t="shared" si="1"/>
        <v>5000</v>
      </c>
      <c r="D14" s="57">
        <f t="shared" si="2"/>
        <v>0</v>
      </c>
      <c r="E14" s="51">
        <v>5000</v>
      </c>
      <c r="F14" s="52">
        <f t="shared" si="3"/>
        <v>416.66666666666669</v>
      </c>
      <c r="G14" s="52">
        <f t="shared" si="4"/>
        <v>13.698630136986301</v>
      </c>
      <c r="H14" s="52">
        <f t="shared" si="5"/>
        <v>1.2500000000000001E-2</v>
      </c>
      <c r="I14" s="52">
        <f t="shared" si="6"/>
        <v>4.1666666666666664E-2</v>
      </c>
      <c r="J14" s="52">
        <f t="shared" si="7"/>
        <v>0.02</v>
      </c>
      <c r="K14" s="52">
        <f t="shared" si="8"/>
        <v>6.4935064935064939E-3</v>
      </c>
      <c r="L14" s="53"/>
      <c r="M14" s="53"/>
      <c r="N14" s="54"/>
      <c r="O14" s="54"/>
      <c r="P14" s="54"/>
      <c r="Q14" s="1"/>
      <c r="R14" s="1"/>
      <c r="S14" s="1"/>
    </row>
    <row r="15" spans="1:19" x14ac:dyDescent="0.2">
      <c r="A15" s="1">
        <v>6</v>
      </c>
      <c r="B15" s="73" t="s">
        <v>28</v>
      </c>
      <c r="C15" s="56">
        <f t="shared" si="1"/>
        <v>5000</v>
      </c>
      <c r="D15" s="57">
        <f t="shared" si="2"/>
        <v>0</v>
      </c>
      <c r="E15" s="51">
        <v>5000</v>
      </c>
      <c r="F15" s="52">
        <f t="shared" si="3"/>
        <v>416.66666666666669</v>
      </c>
      <c r="G15" s="52">
        <f t="shared" si="4"/>
        <v>13.698630136986301</v>
      </c>
      <c r="H15" s="52">
        <f t="shared" si="5"/>
        <v>1.2500000000000001E-2</v>
      </c>
      <c r="I15" s="52">
        <f t="shared" si="6"/>
        <v>4.1666666666666664E-2</v>
      </c>
      <c r="J15" s="52">
        <f t="shared" si="7"/>
        <v>0.02</v>
      </c>
      <c r="K15" s="52">
        <f t="shared" si="8"/>
        <v>6.4935064935064939E-3</v>
      </c>
      <c r="L15" s="53"/>
      <c r="M15" s="53"/>
      <c r="N15" s="54"/>
      <c r="O15" s="54"/>
      <c r="P15" s="54"/>
      <c r="Q15" s="1"/>
      <c r="R15" s="1"/>
      <c r="S15" s="1"/>
    </row>
    <row r="16" spans="1:19" x14ac:dyDescent="0.2">
      <c r="A16" s="50">
        <v>7</v>
      </c>
      <c r="B16" s="73" t="s">
        <v>29</v>
      </c>
      <c r="C16" s="56">
        <f t="shared" si="1"/>
        <v>5000</v>
      </c>
      <c r="D16" s="57">
        <f t="shared" si="2"/>
        <v>0</v>
      </c>
      <c r="E16" s="51">
        <v>5000</v>
      </c>
      <c r="F16" s="52">
        <f t="shared" si="3"/>
        <v>416.66666666666669</v>
      </c>
      <c r="G16" s="52">
        <f t="shared" si="4"/>
        <v>13.698630136986301</v>
      </c>
      <c r="H16" s="52">
        <f t="shared" si="5"/>
        <v>1.2500000000000001E-2</v>
      </c>
      <c r="I16" s="52">
        <f t="shared" si="6"/>
        <v>4.1666666666666664E-2</v>
      </c>
      <c r="J16" s="52">
        <f t="shared" si="7"/>
        <v>0.02</v>
      </c>
      <c r="K16" s="52">
        <f t="shared" si="8"/>
        <v>6.4935064935064939E-3</v>
      </c>
      <c r="L16" s="53"/>
      <c r="M16" s="53"/>
      <c r="N16" s="54"/>
      <c r="O16" s="54"/>
      <c r="P16" s="54"/>
      <c r="Q16" s="1"/>
      <c r="R16" s="1"/>
      <c r="S16" s="1"/>
    </row>
    <row r="17" spans="1:19" x14ac:dyDescent="0.2">
      <c r="A17" s="1">
        <v>8</v>
      </c>
      <c r="B17" s="73" t="s">
        <v>30</v>
      </c>
      <c r="C17" s="56">
        <f t="shared" si="1"/>
        <v>5000</v>
      </c>
      <c r="D17" s="57">
        <f t="shared" si="2"/>
        <v>0</v>
      </c>
      <c r="E17" s="51">
        <v>5000</v>
      </c>
      <c r="F17" s="52">
        <f t="shared" si="3"/>
        <v>416.66666666666669</v>
      </c>
      <c r="G17" s="52">
        <f t="shared" si="4"/>
        <v>13.698630136986301</v>
      </c>
      <c r="H17" s="52">
        <f t="shared" si="5"/>
        <v>1.2500000000000001E-2</v>
      </c>
      <c r="I17" s="52">
        <f t="shared" si="6"/>
        <v>4.1666666666666664E-2</v>
      </c>
      <c r="J17" s="52">
        <f t="shared" si="7"/>
        <v>0.02</v>
      </c>
      <c r="K17" s="52">
        <f t="shared" si="8"/>
        <v>6.4935064935064939E-3</v>
      </c>
      <c r="L17" s="53"/>
      <c r="M17" s="53"/>
      <c r="N17" s="54"/>
      <c r="O17" s="54"/>
      <c r="P17" s="54"/>
      <c r="Q17" s="1"/>
      <c r="R17" s="1"/>
      <c r="S17" s="1"/>
    </row>
    <row r="18" spans="1:19" x14ac:dyDescent="0.2">
      <c r="A18" s="50">
        <v>9</v>
      </c>
      <c r="B18" s="73" t="s">
        <v>31</v>
      </c>
      <c r="C18" s="56">
        <f t="shared" si="1"/>
        <v>5000</v>
      </c>
      <c r="D18" s="57">
        <f t="shared" si="2"/>
        <v>0</v>
      </c>
      <c r="E18" s="51">
        <v>5000</v>
      </c>
      <c r="F18" s="52">
        <f t="shared" si="3"/>
        <v>416.66666666666669</v>
      </c>
      <c r="G18" s="52">
        <f t="shared" si="4"/>
        <v>13.698630136986301</v>
      </c>
      <c r="H18" s="52">
        <f t="shared" si="5"/>
        <v>1.2500000000000001E-2</v>
      </c>
      <c r="I18" s="52">
        <f t="shared" si="6"/>
        <v>4.1666666666666664E-2</v>
      </c>
      <c r="J18" s="52">
        <f t="shared" si="7"/>
        <v>0.02</v>
      </c>
      <c r="K18" s="52">
        <f t="shared" si="8"/>
        <v>6.4935064935064939E-3</v>
      </c>
      <c r="L18" s="53"/>
      <c r="M18" s="53"/>
      <c r="N18" s="54"/>
      <c r="O18" s="54"/>
      <c r="P18" s="54"/>
      <c r="Q18" s="1"/>
      <c r="R18" s="1"/>
      <c r="S18" s="1"/>
    </row>
    <row r="19" spans="1:19" x14ac:dyDescent="0.2">
      <c r="A19" s="1">
        <v>10</v>
      </c>
      <c r="B19" s="73" t="s">
        <v>32</v>
      </c>
      <c r="C19" s="56">
        <f t="shared" si="1"/>
        <v>5000</v>
      </c>
      <c r="D19" s="57">
        <f t="shared" si="2"/>
        <v>0</v>
      </c>
      <c r="E19" s="51">
        <v>5000</v>
      </c>
      <c r="F19" s="52">
        <f t="shared" si="3"/>
        <v>416.66666666666669</v>
      </c>
      <c r="G19" s="52">
        <f t="shared" si="4"/>
        <v>13.698630136986301</v>
      </c>
      <c r="H19" s="52">
        <f t="shared" si="5"/>
        <v>1.2500000000000001E-2</v>
      </c>
      <c r="I19" s="52">
        <f t="shared" si="6"/>
        <v>4.1666666666666664E-2</v>
      </c>
      <c r="J19" s="52">
        <f t="shared" si="7"/>
        <v>0.02</v>
      </c>
      <c r="K19" s="52">
        <f t="shared" si="8"/>
        <v>6.4935064935064939E-3</v>
      </c>
      <c r="L19" s="53"/>
      <c r="M19" s="53"/>
      <c r="N19" s="54"/>
      <c r="O19" s="54"/>
      <c r="P19" s="54"/>
      <c r="Q19" s="1"/>
      <c r="R19" s="1"/>
      <c r="S19" s="1"/>
    </row>
    <row r="20" spans="1:19" x14ac:dyDescent="0.2">
      <c r="A20" s="50">
        <v>11</v>
      </c>
      <c r="B20" s="73" t="s">
        <v>33</v>
      </c>
      <c r="C20" s="56">
        <f t="shared" si="1"/>
        <v>5000</v>
      </c>
      <c r="D20" s="57">
        <f t="shared" si="2"/>
        <v>0</v>
      </c>
      <c r="E20" s="51">
        <v>5000</v>
      </c>
      <c r="F20" s="52">
        <f t="shared" si="3"/>
        <v>416.66666666666669</v>
      </c>
      <c r="G20" s="52">
        <f t="shared" si="4"/>
        <v>13.698630136986301</v>
      </c>
      <c r="H20" s="52">
        <f t="shared" si="5"/>
        <v>1.2500000000000001E-2</v>
      </c>
      <c r="I20" s="52">
        <f t="shared" si="6"/>
        <v>4.1666666666666664E-2</v>
      </c>
      <c r="J20" s="52">
        <f t="shared" si="7"/>
        <v>0.02</v>
      </c>
      <c r="K20" s="52">
        <f t="shared" si="8"/>
        <v>6.4935064935064939E-3</v>
      </c>
      <c r="L20" s="53"/>
      <c r="M20" s="53"/>
      <c r="N20" s="54"/>
      <c r="O20" s="54"/>
      <c r="P20" s="54"/>
      <c r="Q20" s="1"/>
      <c r="R20" s="1"/>
      <c r="S20" s="1"/>
    </row>
    <row r="21" spans="1:19" x14ac:dyDescent="0.2">
      <c r="A21" s="1">
        <v>12</v>
      </c>
      <c r="B21" s="73" t="s">
        <v>34</v>
      </c>
      <c r="C21" s="56">
        <f t="shared" si="1"/>
        <v>5000</v>
      </c>
      <c r="D21" s="57">
        <f t="shared" si="2"/>
        <v>0</v>
      </c>
      <c r="E21" s="51">
        <v>5000</v>
      </c>
      <c r="F21" s="52">
        <f t="shared" si="3"/>
        <v>416.66666666666669</v>
      </c>
      <c r="G21" s="52">
        <f t="shared" si="4"/>
        <v>13.698630136986301</v>
      </c>
      <c r="H21" s="52">
        <f t="shared" si="5"/>
        <v>1.2500000000000001E-2</v>
      </c>
      <c r="I21" s="52">
        <f t="shared" si="6"/>
        <v>4.1666666666666664E-2</v>
      </c>
      <c r="J21" s="52">
        <f t="shared" si="7"/>
        <v>0.02</v>
      </c>
      <c r="K21" s="52">
        <f t="shared" si="8"/>
        <v>6.4935064935064939E-3</v>
      </c>
      <c r="L21" s="53"/>
      <c r="M21" s="53"/>
      <c r="N21" s="54"/>
      <c r="O21" s="54"/>
      <c r="P21" s="54"/>
      <c r="Q21" s="1"/>
      <c r="R21" s="1"/>
      <c r="S21" s="1"/>
    </row>
    <row r="22" spans="1:19" x14ac:dyDescent="0.2">
      <c r="A22" s="50">
        <v>13</v>
      </c>
      <c r="B22" s="73" t="s">
        <v>35</v>
      </c>
      <c r="C22" s="56">
        <f t="shared" si="1"/>
        <v>5000</v>
      </c>
      <c r="D22" s="57">
        <f t="shared" si="2"/>
        <v>0</v>
      </c>
      <c r="E22" s="51">
        <v>5000</v>
      </c>
      <c r="F22" s="52">
        <f t="shared" si="3"/>
        <v>416.66666666666669</v>
      </c>
      <c r="G22" s="52">
        <f t="shared" si="4"/>
        <v>13.698630136986301</v>
      </c>
      <c r="H22" s="52">
        <f t="shared" si="5"/>
        <v>1.2500000000000001E-2</v>
      </c>
      <c r="I22" s="52">
        <f t="shared" si="6"/>
        <v>4.1666666666666664E-2</v>
      </c>
      <c r="J22" s="52">
        <f t="shared" si="7"/>
        <v>0.02</v>
      </c>
      <c r="K22" s="52">
        <f t="shared" si="8"/>
        <v>6.4935064935064939E-3</v>
      </c>
      <c r="L22" s="53"/>
      <c r="M22" s="53"/>
      <c r="N22" s="54"/>
      <c r="O22" s="54"/>
      <c r="P22" s="54"/>
      <c r="Q22" s="1"/>
      <c r="R22" s="1"/>
      <c r="S22" s="1"/>
    </row>
    <row r="23" spans="1:19" x14ac:dyDescent="0.2">
      <c r="A23" s="1">
        <v>14</v>
      </c>
      <c r="B23" s="73" t="s">
        <v>36</v>
      </c>
      <c r="C23" s="56">
        <f t="shared" si="1"/>
        <v>5000</v>
      </c>
      <c r="D23" s="57">
        <f t="shared" si="2"/>
        <v>0</v>
      </c>
      <c r="E23" s="51">
        <v>5000</v>
      </c>
      <c r="F23" s="52">
        <f t="shared" si="3"/>
        <v>416.66666666666669</v>
      </c>
      <c r="G23" s="52">
        <f t="shared" si="4"/>
        <v>13.698630136986301</v>
      </c>
      <c r="H23" s="52">
        <f t="shared" si="5"/>
        <v>1.2500000000000001E-2</v>
      </c>
      <c r="I23" s="52">
        <f t="shared" si="6"/>
        <v>4.1666666666666664E-2</v>
      </c>
      <c r="J23" s="52">
        <f t="shared" si="7"/>
        <v>0.02</v>
      </c>
      <c r="K23" s="52">
        <f t="shared" si="8"/>
        <v>6.4935064935064939E-3</v>
      </c>
      <c r="L23" s="53"/>
      <c r="M23" s="53"/>
      <c r="N23" s="54"/>
      <c r="O23" s="54"/>
      <c r="P23" s="54"/>
      <c r="Q23" s="1"/>
      <c r="R23" s="1"/>
      <c r="S23" s="1"/>
    </row>
    <row r="24" spans="1:19" x14ac:dyDescent="0.2">
      <c r="A24" s="50">
        <v>15</v>
      </c>
      <c r="B24" s="73" t="s">
        <v>37</v>
      </c>
      <c r="C24" s="56">
        <f t="shared" si="1"/>
        <v>5000</v>
      </c>
      <c r="D24" s="57">
        <f t="shared" si="2"/>
        <v>0</v>
      </c>
      <c r="E24" s="51">
        <v>5000</v>
      </c>
      <c r="F24" s="52">
        <f t="shared" si="3"/>
        <v>416.66666666666669</v>
      </c>
      <c r="G24" s="52">
        <f t="shared" si="4"/>
        <v>13.698630136986301</v>
      </c>
      <c r="H24" s="52">
        <f t="shared" si="5"/>
        <v>1.2500000000000001E-2</v>
      </c>
      <c r="I24" s="52">
        <f t="shared" si="6"/>
        <v>4.1666666666666664E-2</v>
      </c>
      <c r="J24" s="52">
        <f t="shared" si="7"/>
        <v>0.02</v>
      </c>
      <c r="K24" s="52">
        <f t="shared" si="8"/>
        <v>6.4935064935064939E-3</v>
      </c>
      <c r="L24" s="53"/>
      <c r="M24" s="53"/>
      <c r="N24" s="54"/>
      <c r="O24" s="54"/>
      <c r="P24" s="54"/>
      <c r="Q24" s="1"/>
      <c r="R24" s="1"/>
      <c r="S24" s="1"/>
    </row>
    <row r="25" spans="1:19" x14ac:dyDescent="0.2">
      <c r="A25" s="1">
        <v>16</v>
      </c>
      <c r="B25" s="73" t="s">
        <v>38</v>
      </c>
      <c r="C25" s="56">
        <f t="shared" si="1"/>
        <v>5000</v>
      </c>
      <c r="D25" s="57">
        <f t="shared" si="2"/>
        <v>0</v>
      </c>
      <c r="E25" s="51">
        <v>5000</v>
      </c>
      <c r="F25" s="52">
        <f t="shared" si="3"/>
        <v>416.66666666666669</v>
      </c>
      <c r="G25" s="52">
        <f t="shared" si="4"/>
        <v>13.698630136986301</v>
      </c>
      <c r="H25" s="52">
        <f t="shared" si="5"/>
        <v>1.2500000000000001E-2</v>
      </c>
      <c r="I25" s="52">
        <f t="shared" si="6"/>
        <v>4.1666666666666664E-2</v>
      </c>
      <c r="J25" s="52">
        <f t="shared" si="7"/>
        <v>0.02</v>
      </c>
      <c r="K25" s="52">
        <f t="shared" si="8"/>
        <v>6.4935064935064939E-3</v>
      </c>
      <c r="L25" s="53"/>
      <c r="M25" s="53"/>
      <c r="N25" s="54"/>
      <c r="O25" s="54"/>
      <c r="P25" s="54"/>
      <c r="Q25" s="1"/>
      <c r="R25" s="1"/>
      <c r="S25" s="1"/>
    </row>
    <row r="26" spans="1:19" x14ac:dyDescent="0.2">
      <c r="A26" s="50">
        <v>17</v>
      </c>
      <c r="B26" s="73" t="s">
        <v>39</v>
      </c>
      <c r="C26" s="56">
        <f t="shared" si="1"/>
        <v>5000</v>
      </c>
      <c r="D26" s="57">
        <f t="shared" si="2"/>
        <v>0</v>
      </c>
      <c r="E26" s="51">
        <v>5000</v>
      </c>
      <c r="F26" s="52">
        <f t="shared" si="3"/>
        <v>416.66666666666669</v>
      </c>
      <c r="G26" s="52">
        <f t="shared" si="4"/>
        <v>13.698630136986301</v>
      </c>
      <c r="H26" s="52">
        <f t="shared" si="5"/>
        <v>1.2500000000000001E-2</v>
      </c>
      <c r="I26" s="52">
        <f t="shared" si="6"/>
        <v>4.1666666666666664E-2</v>
      </c>
      <c r="J26" s="52">
        <f t="shared" si="7"/>
        <v>0.02</v>
      </c>
      <c r="K26" s="52">
        <f t="shared" si="8"/>
        <v>6.4935064935064939E-3</v>
      </c>
      <c r="L26" s="53"/>
      <c r="M26" s="53"/>
      <c r="N26" s="54"/>
      <c r="O26" s="54"/>
      <c r="P26" s="54"/>
      <c r="Q26" s="1"/>
      <c r="R26" s="1"/>
      <c r="S26" s="1"/>
    </row>
    <row r="27" spans="1:19" x14ac:dyDescent="0.2">
      <c r="A27" s="1">
        <v>18</v>
      </c>
      <c r="B27" s="73" t="s">
        <v>40</v>
      </c>
      <c r="C27" s="56">
        <f t="shared" si="1"/>
        <v>5000</v>
      </c>
      <c r="D27" s="57">
        <f t="shared" si="2"/>
        <v>0</v>
      </c>
      <c r="E27" s="51">
        <v>5000</v>
      </c>
      <c r="F27" s="52">
        <f t="shared" si="3"/>
        <v>416.66666666666669</v>
      </c>
      <c r="G27" s="52">
        <f t="shared" si="4"/>
        <v>13.698630136986301</v>
      </c>
      <c r="H27" s="52">
        <f t="shared" si="5"/>
        <v>1.2500000000000001E-2</v>
      </c>
      <c r="I27" s="52">
        <f t="shared" si="6"/>
        <v>4.1666666666666664E-2</v>
      </c>
      <c r="J27" s="52">
        <f t="shared" si="7"/>
        <v>0.02</v>
      </c>
      <c r="K27" s="52">
        <f t="shared" si="8"/>
        <v>6.4935064935064939E-3</v>
      </c>
      <c r="L27" s="53"/>
      <c r="M27" s="53"/>
      <c r="N27" s="54"/>
      <c r="O27" s="54"/>
      <c r="P27" s="54"/>
      <c r="Q27" s="1"/>
      <c r="R27" s="1"/>
      <c r="S27" s="1"/>
    </row>
    <row r="28" spans="1:19" x14ac:dyDescent="0.2">
      <c r="A28" s="50">
        <v>19</v>
      </c>
      <c r="B28" s="73" t="s">
        <v>41</v>
      </c>
      <c r="C28" s="56">
        <f t="shared" si="1"/>
        <v>5000</v>
      </c>
      <c r="D28" s="57">
        <f t="shared" si="2"/>
        <v>0</v>
      </c>
      <c r="E28" s="51">
        <v>5000</v>
      </c>
      <c r="F28" s="52">
        <f t="shared" si="3"/>
        <v>416.66666666666669</v>
      </c>
      <c r="G28" s="52">
        <f t="shared" si="4"/>
        <v>13.698630136986301</v>
      </c>
      <c r="H28" s="52">
        <f t="shared" si="5"/>
        <v>1.2500000000000001E-2</v>
      </c>
      <c r="I28" s="52">
        <f t="shared" si="6"/>
        <v>4.1666666666666664E-2</v>
      </c>
      <c r="J28" s="52">
        <f t="shared" si="7"/>
        <v>0.02</v>
      </c>
      <c r="K28" s="52">
        <f t="shared" si="8"/>
        <v>6.4935064935064939E-3</v>
      </c>
      <c r="L28" s="53"/>
      <c r="M28" s="53"/>
      <c r="N28" s="54"/>
      <c r="O28" s="54"/>
      <c r="P28" s="54"/>
      <c r="Q28" s="1"/>
      <c r="R28" s="1"/>
      <c r="S28" s="1"/>
    </row>
    <row r="29" spans="1:19" x14ac:dyDescent="0.2">
      <c r="A29" s="1">
        <v>20</v>
      </c>
      <c r="B29" s="73" t="s">
        <v>42</v>
      </c>
      <c r="C29" s="56">
        <f t="shared" si="1"/>
        <v>5000</v>
      </c>
      <c r="D29" s="57">
        <f t="shared" si="2"/>
        <v>0</v>
      </c>
      <c r="E29" s="51">
        <v>5000</v>
      </c>
      <c r="F29" s="52">
        <f t="shared" si="3"/>
        <v>416.66666666666669</v>
      </c>
      <c r="G29" s="52">
        <f t="shared" si="4"/>
        <v>13.698630136986301</v>
      </c>
      <c r="H29" s="52">
        <f t="shared" si="5"/>
        <v>1.2500000000000001E-2</v>
      </c>
      <c r="I29" s="52">
        <f t="shared" si="6"/>
        <v>4.1666666666666664E-2</v>
      </c>
      <c r="J29" s="52">
        <f t="shared" si="7"/>
        <v>0.02</v>
      </c>
      <c r="K29" s="52">
        <f t="shared" si="8"/>
        <v>6.4935064935064939E-3</v>
      </c>
      <c r="L29" s="53"/>
      <c r="M29" s="53"/>
      <c r="N29" s="54"/>
      <c r="O29" s="54"/>
      <c r="P29" s="54"/>
      <c r="Q29" s="1"/>
      <c r="R29" s="1"/>
      <c r="S29" s="1"/>
    </row>
    <row r="30" spans="1:19" x14ac:dyDescent="0.2">
      <c r="A30" s="50">
        <v>21</v>
      </c>
      <c r="B30" s="73" t="s">
        <v>43</v>
      </c>
      <c r="C30" s="56">
        <f t="shared" si="1"/>
        <v>5000</v>
      </c>
      <c r="D30" s="57">
        <f t="shared" si="2"/>
        <v>0</v>
      </c>
      <c r="E30" s="51">
        <v>5000</v>
      </c>
      <c r="F30" s="52">
        <f t="shared" si="3"/>
        <v>416.66666666666669</v>
      </c>
      <c r="G30" s="52">
        <f t="shared" si="4"/>
        <v>13.698630136986301</v>
      </c>
      <c r="H30" s="52">
        <f t="shared" si="5"/>
        <v>1.2500000000000001E-2</v>
      </c>
      <c r="I30" s="52">
        <f t="shared" si="6"/>
        <v>4.1666666666666664E-2</v>
      </c>
      <c r="J30" s="52">
        <f t="shared" si="7"/>
        <v>0.02</v>
      </c>
      <c r="K30" s="52">
        <f t="shared" si="8"/>
        <v>6.4935064935064939E-3</v>
      </c>
      <c r="L30" s="53"/>
      <c r="M30" s="53"/>
      <c r="N30" s="54"/>
      <c r="O30" s="54"/>
      <c r="P30" s="54"/>
      <c r="Q30" s="1"/>
      <c r="R30" s="1"/>
      <c r="S30" s="1"/>
    </row>
    <row r="31" spans="1:19" x14ac:dyDescent="0.2">
      <c r="A31" s="1">
        <v>22</v>
      </c>
      <c r="B31" s="73" t="s">
        <v>44</v>
      </c>
      <c r="C31" s="56">
        <f t="shared" si="1"/>
        <v>5000</v>
      </c>
      <c r="D31" s="57">
        <f t="shared" si="2"/>
        <v>0</v>
      </c>
      <c r="E31" s="51">
        <v>5000</v>
      </c>
      <c r="F31" s="52">
        <f t="shared" si="3"/>
        <v>416.66666666666669</v>
      </c>
      <c r="G31" s="52">
        <f t="shared" si="4"/>
        <v>13.698630136986301</v>
      </c>
      <c r="H31" s="52">
        <f t="shared" si="5"/>
        <v>1.2500000000000001E-2</v>
      </c>
      <c r="I31" s="52">
        <f t="shared" si="6"/>
        <v>4.1666666666666664E-2</v>
      </c>
      <c r="J31" s="52">
        <f t="shared" si="7"/>
        <v>0.02</v>
      </c>
      <c r="K31" s="52">
        <f t="shared" si="8"/>
        <v>6.4935064935064939E-3</v>
      </c>
      <c r="L31" s="53"/>
      <c r="M31" s="53"/>
      <c r="N31" s="54"/>
      <c r="O31" s="54"/>
      <c r="P31" s="54"/>
      <c r="Q31" s="1"/>
      <c r="R31" s="1"/>
      <c r="S31" s="1"/>
    </row>
    <row r="32" spans="1:19" x14ac:dyDescent="0.2">
      <c r="A32" s="50">
        <v>23</v>
      </c>
      <c r="B32" s="73" t="s">
        <v>45</v>
      </c>
      <c r="C32" s="56">
        <f t="shared" si="1"/>
        <v>5000</v>
      </c>
      <c r="D32" s="57">
        <f t="shared" si="2"/>
        <v>0</v>
      </c>
      <c r="E32" s="51">
        <v>5000</v>
      </c>
      <c r="F32" s="52">
        <f t="shared" si="3"/>
        <v>416.66666666666669</v>
      </c>
      <c r="G32" s="52">
        <f t="shared" si="4"/>
        <v>13.698630136986301</v>
      </c>
      <c r="H32" s="52">
        <f t="shared" si="5"/>
        <v>1.2500000000000001E-2</v>
      </c>
      <c r="I32" s="52">
        <f t="shared" si="6"/>
        <v>4.1666666666666664E-2</v>
      </c>
      <c r="J32" s="52">
        <f t="shared" si="7"/>
        <v>0.02</v>
      </c>
      <c r="K32" s="52">
        <f t="shared" si="8"/>
        <v>6.4935064935064939E-3</v>
      </c>
      <c r="L32" s="53"/>
      <c r="M32" s="53"/>
      <c r="N32" s="54"/>
      <c r="O32" s="54"/>
      <c r="P32" s="54"/>
      <c r="Q32" s="1"/>
      <c r="R32" s="1"/>
      <c r="S32" s="1"/>
    </row>
    <row r="33" spans="1:19" x14ac:dyDescent="0.2">
      <c r="A33" s="1">
        <v>24</v>
      </c>
      <c r="B33" s="73" t="s">
        <v>46</v>
      </c>
      <c r="C33" s="56">
        <f t="shared" si="1"/>
        <v>5000</v>
      </c>
      <c r="D33" s="57">
        <f t="shared" si="2"/>
        <v>0</v>
      </c>
      <c r="E33" s="51">
        <v>5000</v>
      </c>
      <c r="F33" s="52">
        <f t="shared" si="3"/>
        <v>416.66666666666669</v>
      </c>
      <c r="G33" s="52">
        <f t="shared" si="4"/>
        <v>13.698630136986301</v>
      </c>
      <c r="H33" s="52">
        <f t="shared" si="5"/>
        <v>1.2500000000000001E-2</v>
      </c>
      <c r="I33" s="52">
        <f t="shared" si="6"/>
        <v>4.1666666666666664E-2</v>
      </c>
      <c r="J33" s="52">
        <f t="shared" si="7"/>
        <v>0.02</v>
      </c>
      <c r="K33" s="52">
        <f t="shared" si="8"/>
        <v>6.4935064935064939E-3</v>
      </c>
      <c r="L33" s="53"/>
      <c r="M33" s="53"/>
      <c r="N33" s="54"/>
      <c r="O33" s="54"/>
      <c r="P33" s="54"/>
      <c r="Q33" s="1"/>
      <c r="R33" s="1"/>
      <c r="S33" s="1"/>
    </row>
    <row r="34" spans="1:19" x14ac:dyDescent="0.2">
      <c r="A34" s="50">
        <v>25</v>
      </c>
      <c r="B34" s="73" t="s">
        <v>47</v>
      </c>
      <c r="C34" s="56">
        <f t="shared" si="1"/>
        <v>5000</v>
      </c>
      <c r="D34" s="57">
        <f t="shared" si="2"/>
        <v>0</v>
      </c>
      <c r="E34" s="51">
        <v>5000</v>
      </c>
      <c r="F34" s="52">
        <f t="shared" si="3"/>
        <v>416.66666666666669</v>
      </c>
      <c r="G34" s="52">
        <f t="shared" si="4"/>
        <v>13.698630136986301</v>
      </c>
      <c r="H34" s="52">
        <f t="shared" si="5"/>
        <v>1.2500000000000001E-2</v>
      </c>
      <c r="I34" s="52">
        <f t="shared" si="6"/>
        <v>4.1666666666666664E-2</v>
      </c>
      <c r="J34" s="52">
        <f t="shared" si="7"/>
        <v>0.02</v>
      </c>
      <c r="K34" s="52">
        <f t="shared" si="8"/>
        <v>6.4935064935064939E-3</v>
      </c>
      <c r="L34" s="53"/>
      <c r="M34" s="53"/>
      <c r="N34" s="54"/>
      <c r="O34" s="54"/>
      <c r="P34" s="54"/>
      <c r="Q34" s="1"/>
      <c r="R34" s="1"/>
      <c r="S34" s="1"/>
    </row>
    <row r="35" spans="1:19" x14ac:dyDescent="0.2">
      <c r="A35" s="1">
        <v>26</v>
      </c>
      <c r="B35" s="73" t="s">
        <v>48</v>
      </c>
      <c r="C35" s="56">
        <f t="shared" si="1"/>
        <v>5000</v>
      </c>
      <c r="D35" s="57">
        <f t="shared" si="2"/>
        <v>0</v>
      </c>
      <c r="E35" s="51">
        <v>5000</v>
      </c>
      <c r="F35" s="52">
        <f t="shared" si="3"/>
        <v>416.66666666666669</v>
      </c>
      <c r="G35" s="52">
        <f t="shared" si="4"/>
        <v>13.698630136986301</v>
      </c>
      <c r="H35" s="52">
        <f t="shared" si="5"/>
        <v>1.2500000000000001E-2</v>
      </c>
      <c r="I35" s="52">
        <f t="shared" si="6"/>
        <v>4.1666666666666664E-2</v>
      </c>
      <c r="J35" s="52">
        <f t="shared" si="7"/>
        <v>0.02</v>
      </c>
      <c r="K35" s="52">
        <f t="shared" si="8"/>
        <v>6.4935064935064939E-3</v>
      </c>
      <c r="L35" s="53"/>
      <c r="M35" s="53"/>
      <c r="N35" s="54"/>
      <c r="O35" s="54"/>
      <c r="P35" s="54"/>
      <c r="Q35" s="1"/>
      <c r="R35" s="1"/>
      <c r="S35" s="1"/>
    </row>
    <row r="36" spans="1:19" x14ac:dyDescent="0.2">
      <c r="A36" s="50">
        <v>27</v>
      </c>
      <c r="B36" s="73" t="s">
        <v>49</v>
      </c>
      <c r="C36" s="56">
        <f t="shared" si="1"/>
        <v>5000</v>
      </c>
      <c r="D36" s="57">
        <f t="shared" si="2"/>
        <v>0</v>
      </c>
      <c r="E36" s="51">
        <v>5000</v>
      </c>
      <c r="F36" s="52">
        <f t="shared" si="3"/>
        <v>416.66666666666669</v>
      </c>
      <c r="G36" s="52">
        <f t="shared" si="4"/>
        <v>13.698630136986301</v>
      </c>
      <c r="H36" s="52">
        <f t="shared" si="5"/>
        <v>1.2500000000000001E-2</v>
      </c>
      <c r="I36" s="52">
        <f t="shared" si="6"/>
        <v>4.1666666666666664E-2</v>
      </c>
      <c r="J36" s="52">
        <f t="shared" si="7"/>
        <v>0.02</v>
      </c>
      <c r="K36" s="52">
        <f t="shared" si="8"/>
        <v>6.4935064935064939E-3</v>
      </c>
      <c r="L36" s="53"/>
      <c r="M36" s="53"/>
      <c r="N36" s="54"/>
      <c r="O36" s="54"/>
      <c r="P36" s="54"/>
      <c r="Q36" s="1"/>
      <c r="R36" s="1"/>
      <c r="S36" s="1"/>
    </row>
    <row r="37" spans="1:19" x14ac:dyDescent="0.2">
      <c r="A37" s="1">
        <v>28</v>
      </c>
      <c r="B37" s="73" t="s">
        <v>50</v>
      </c>
      <c r="C37" s="56">
        <f t="shared" si="1"/>
        <v>5000</v>
      </c>
      <c r="D37" s="57">
        <f t="shared" si="2"/>
        <v>0</v>
      </c>
      <c r="E37" s="51">
        <v>5000</v>
      </c>
      <c r="F37" s="52">
        <f t="shared" si="3"/>
        <v>416.66666666666669</v>
      </c>
      <c r="G37" s="52">
        <f t="shared" si="4"/>
        <v>13.698630136986301</v>
      </c>
      <c r="H37" s="52">
        <f t="shared" si="5"/>
        <v>1.2500000000000001E-2</v>
      </c>
      <c r="I37" s="52">
        <f t="shared" si="6"/>
        <v>4.1666666666666664E-2</v>
      </c>
      <c r="J37" s="52">
        <f t="shared" si="7"/>
        <v>0.02</v>
      </c>
      <c r="K37" s="52">
        <f t="shared" si="8"/>
        <v>6.4935064935064939E-3</v>
      </c>
      <c r="L37" s="53"/>
      <c r="M37" s="53"/>
      <c r="N37" s="54"/>
      <c r="O37" s="54"/>
      <c r="P37" s="54"/>
      <c r="Q37" s="1"/>
      <c r="R37" s="1"/>
      <c r="S37" s="1"/>
    </row>
    <row r="38" spans="1:19" x14ac:dyDescent="0.2">
      <c r="A38" s="50">
        <v>29</v>
      </c>
      <c r="B38" s="73" t="s">
        <v>51</v>
      </c>
      <c r="C38" s="56">
        <f t="shared" si="1"/>
        <v>5000</v>
      </c>
      <c r="D38" s="57">
        <f t="shared" si="2"/>
        <v>0</v>
      </c>
      <c r="E38" s="51">
        <v>5000</v>
      </c>
      <c r="F38" s="52">
        <f t="shared" si="3"/>
        <v>416.66666666666669</v>
      </c>
      <c r="G38" s="52">
        <f t="shared" si="4"/>
        <v>13.698630136986301</v>
      </c>
      <c r="H38" s="52">
        <f t="shared" si="5"/>
        <v>1.2500000000000001E-2</v>
      </c>
      <c r="I38" s="52">
        <f t="shared" si="6"/>
        <v>4.1666666666666664E-2</v>
      </c>
      <c r="J38" s="52">
        <f t="shared" si="7"/>
        <v>0.02</v>
      </c>
      <c r="K38" s="52">
        <f t="shared" si="8"/>
        <v>6.4935064935064939E-3</v>
      </c>
      <c r="L38" s="53"/>
      <c r="M38" s="53"/>
      <c r="N38" s="54"/>
      <c r="O38" s="54"/>
      <c r="P38" s="54"/>
      <c r="Q38" s="1"/>
      <c r="R38" s="1"/>
      <c r="S38" s="1"/>
    </row>
    <row r="39" spans="1:19" x14ac:dyDescent="0.2">
      <c r="A39" s="1">
        <v>30</v>
      </c>
      <c r="B39" s="73" t="s">
        <v>52</v>
      </c>
      <c r="C39" s="56">
        <f t="shared" si="1"/>
        <v>5000</v>
      </c>
      <c r="D39" s="57">
        <f t="shared" si="2"/>
        <v>0</v>
      </c>
      <c r="E39" s="51">
        <v>5000</v>
      </c>
      <c r="F39" s="52">
        <f t="shared" si="3"/>
        <v>416.66666666666669</v>
      </c>
      <c r="G39" s="52">
        <f t="shared" si="4"/>
        <v>13.698630136986301</v>
      </c>
      <c r="H39" s="52">
        <f t="shared" si="5"/>
        <v>1.2500000000000001E-2</v>
      </c>
      <c r="I39" s="52">
        <f t="shared" si="6"/>
        <v>4.1666666666666664E-2</v>
      </c>
      <c r="J39" s="52">
        <f t="shared" si="7"/>
        <v>0.02</v>
      </c>
      <c r="K39" s="52">
        <f t="shared" si="8"/>
        <v>6.4935064935064939E-3</v>
      </c>
      <c r="L39" s="53"/>
      <c r="M39" s="53"/>
      <c r="N39" s="54"/>
      <c r="O39" s="54"/>
      <c r="P39" s="54"/>
      <c r="Q39" s="1"/>
      <c r="R39" s="1"/>
      <c r="S39" s="1"/>
    </row>
    <row r="40" spans="1:19" x14ac:dyDescent="0.2">
      <c r="A40" s="50">
        <v>31</v>
      </c>
      <c r="B40" s="73" t="s">
        <v>53</v>
      </c>
      <c r="C40" s="56">
        <f t="shared" si="1"/>
        <v>5000</v>
      </c>
      <c r="D40" s="57">
        <f t="shared" si="2"/>
        <v>0</v>
      </c>
      <c r="E40" s="51">
        <v>5000</v>
      </c>
      <c r="F40" s="52">
        <f t="shared" si="3"/>
        <v>416.66666666666669</v>
      </c>
      <c r="G40" s="52">
        <f t="shared" si="4"/>
        <v>13.698630136986301</v>
      </c>
      <c r="H40" s="52">
        <f t="shared" si="5"/>
        <v>1.2500000000000001E-2</v>
      </c>
      <c r="I40" s="52">
        <f t="shared" si="6"/>
        <v>4.1666666666666664E-2</v>
      </c>
      <c r="J40" s="52">
        <f t="shared" si="7"/>
        <v>0.02</v>
      </c>
      <c r="K40" s="52">
        <f t="shared" si="8"/>
        <v>6.4935064935064939E-3</v>
      </c>
      <c r="L40" s="53"/>
      <c r="M40" s="53"/>
      <c r="N40" s="54"/>
      <c r="O40" s="54"/>
      <c r="P40" s="54"/>
      <c r="Q40" s="1"/>
      <c r="R40" s="1"/>
      <c r="S40" s="1"/>
    </row>
    <row r="41" spans="1:19" x14ac:dyDescent="0.2">
      <c r="A41" s="1">
        <v>32</v>
      </c>
      <c r="B41" s="73" t="s">
        <v>54</v>
      </c>
      <c r="C41" s="56">
        <f t="shared" si="1"/>
        <v>5000</v>
      </c>
      <c r="D41" s="57">
        <f t="shared" si="2"/>
        <v>0</v>
      </c>
      <c r="E41" s="51">
        <v>5000</v>
      </c>
      <c r="F41" s="52">
        <f t="shared" si="3"/>
        <v>416.66666666666669</v>
      </c>
      <c r="G41" s="52">
        <f t="shared" si="4"/>
        <v>13.698630136986301</v>
      </c>
      <c r="H41" s="52">
        <f t="shared" si="5"/>
        <v>1.2500000000000001E-2</v>
      </c>
      <c r="I41" s="52">
        <f t="shared" si="6"/>
        <v>4.1666666666666664E-2</v>
      </c>
      <c r="J41" s="52">
        <f t="shared" si="7"/>
        <v>0.02</v>
      </c>
      <c r="K41" s="52">
        <f t="shared" si="8"/>
        <v>6.4935064935064939E-3</v>
      </c>
      <c r="L41" s="53"/>
      <c r="M41" s="53"/>
      <c r="N41" s="54"/>
      <c r="O41" s="54"/>
      <c r="P41" s="54"/>
      <c r="Q41" s="1"/>
      <c r="R41" s="1"/>
      <c r="S41" s="1"/>
    </row>
    <row r="42" spans="1:19" x14ac:dyDescent="0.2">
      <c r="A42" s="50">
        <v>33</v>
      </c>
      <c r="B42" s="55"/>
      <c r="C42" s="56">
        <f t="shared" si="1"/>
        <v>0</v>
      </c>
      <c r="D42" s="57">
        <f t="shared" si="2"/>
        <v>0</v>
      </c>
      <c r="E42" s="51"/>
      <c r="F42" s="52">
        <f t="shared" si="3"/>
        <v>0</v>
      </c>
      <c r="G42" s="52">
        <f t="shared" si="4"/>
        <v>0</v>
      </c>
      <c r="H42" s="52">
        <f t="shared" si="5"/>
        <v>0</v>
      </c>
      <c r="I42" s="52">
        <f t="shared" si="6"/>
        <v>0</v>
      </c>
      <c r="J42" s="52">
        <f t="shared" si="7"/>
        <v>0</v>
      </c>
      <c r="K42" s="52">
        <f t="shared" si="8"/>
        <v>0</v>
      </c>
      <c r="L42" s="53"/>
      <c r="M42" s="53"/>
      <c r="N42" s="54"/>
      <c r="O42" s="54"/>
      <c r="P42" s="54"/>
      <c r="Q42" s="1"/>
      <c r="R42" s="1"/>
      <c r="S42" s="1"/>
    </row>
    <row r="43" spans="1:19" x14ac:dyDescent="0.2">
      <c r="A43" s="1">
        <v>34</v>
      </c>
      <c r="B43" s="55"/>
      <c r="C43" s="56">
        <f t="shared" si="1"/>
        <v>0</v>
      </c>
      <c r="D43" s="57">
        <f t="shared" si="2"/>
        <v>0</v>
      </c>
      <c r="E43" s="51"/>
      <c r="F43" s="52">
        <f t="shared" si="3"/>
        <v>0</v>
      </c>
      <c r="G43" s="52">
        <f t="shared" si="4"/>
        <v>0</v>
      </c>
      <c r="H43" s="52">
        <f t="shared" si="5"/>
        <v>0</v>
      </c>
      <c r="I43" s="52">
        <f t="shared" si="6"/>
        <v>0</v>
      </c>
      <c r="J43" s="52">
        <f t="shared" si="7"/>
        <v>0</v>
      </c>
      <c r="K43" s="52">
        <f t="shared" si="8"/>
        <v>0</v>
      </c>
      <c r="L43" s="53"/>
      <c r="M43" s="53"/>
      <c r="N43" s="54"/>
      <c r="O43" s="54"/>
      <c r="P43" s="54"/>
      <c r="Q43" s="1"/>
      <c r="R43" s="1"/>
      <c r="S43" s="1"/>
    </row>
    <row r="44" spans="1:19" x14ac:dyDescent="0.2">
      <c r="A44" s="50">
        <v>35</v>
      </c>
      <c r="B44" s="55"/>
      <c r="C44" s="56">
        <f t="shared" si="1"/>
        <v>0</v>
      </c>
      <c r="D44" s="57">
        <f t="shared" si="2"/>
        <v>0</v>
      </c>
      <c r="E44" s="51"/>
      <c r="F44" s="52">
        <f t="shared" si="3"/>
        <v>0</v>
      </c>
      <c r="G44" s="52">
        <f t="shared" si="4"/>
        <v>0</v>
      </c>
      <c r="H44" s="52">
        <f t="shared" si="5"/>
        <v>0</v>
      </c>
      <c r="I44" s="52">
        <f t="shared" si="6"/>
        <v>0</v>
      </c>
      <c r="J44" s="52">
        <f t="shared" si="7"/>
        <v>0</v>
      </c>
      <c r="K44" s="52">
        <f t="shared" si="8"/>
        <v>0</v>
      </c>
      <c r="L44" s="53"/>
      <c r="M44" s="53"/>
      <c r="N44" s="54"/>
      <c r="O44" s="54"/>
      <c r="P44" s="54"/>
      <c r="Q44" s="1"/>
      <c r="R44" s="1"/>
      <c r="S44" s="1"/>
    </row>
    <row r="45" spans="1:19" x14ac:dyDescent="0.2">
      <c r="A45" s="1">
        <v>36</v>
      </c>
      <c r="B45" s="55"/>
      <c r="C45" s="56">
        <f t="shared" si="1"/>
        <v>0</v>
      </c>
      <c r="D45" s="57">
        <f t="shared" si="2"/>
        <v>0</v>
      </c>
      <c r="E45" s="51"/>
      <c r="F45" s="52">
        <f t="shared" si="3"/>
        <v>0</v>
      </c>
      <c r="G45" s="52">
        <f t="shared" si="4"/>
        <v>0</v>
      </c>
      <c r="H45" s="52">
        <f t="shared" si="5"/>
        <v>0</v>
      </c>
      <c r="I45" s="52">
        <f t="shared" si="6"/>
        <v>0</v>
      </c>
      <c r="J45" s="52">
        <f t="shared" si="7"/>
        <v>0</v>
      </c>
      <c r="K45" s="52">
        <f t="shared" si="8"/>
        <v>0</v>
      </c>
      <c r="L45" s="53"/>
      <c r="M45" s="53"/>
      <c r="N45" s="54"/>
      <c r="O45" s="54"/>
      <c r="P45" s="54"/>
      <c r="Q45" s="1"/>
      <c r="R45" s="1"/>
      <c r="S45" s="1"/>
    </row>
    <row r="46" spans="1:19" x14ac:dyDescent="0.2">
      <c r="A46" s="50">
        <v>37</v>
      </c>
      <c r="B46" s="55"/>
      <c r="C46" s="56">
        <f t="shared" si="1"/>
        <v>0</v>
      </c>
      <c r="D46" s="57">
        <f t="shared" si="2"/>
        <v>0</v>
      </c>
      <c r="E46" s="51"/>
      <c r="F46" s="52">
        <f t="shared" si="3"/>
        <v>0</v>
      </c>
      <c r="G46" s="52">
        <f t="shared" si="4"/>
        <v>0</v>
      </c>
      <c r="H46" s="52">
        <f t="shared" si="5"/>
        <v>0</v>
      </c>
      <c r="I46" s="52">
        <f t="shared" si="6"/>
        <v>0</v>
      </c>
      <c r="J46" s="52">
        <f t="shared" si="7"/>
        <v>0</v>
      </c>
      <c r="K46" s="52">
        <f t="shared" si="8"/>
        <v>0</v>
      </c>
      <c r="L46" s="53"/>
      <c r="M46" s="53"/>
      <c r="N46" s="54"/>
      <c r="O46" s="54"/>
      <c r="P46" s="54"/>
      <c r="Q46" s="1"/>
      <c r="R46" s="1"/>
      <c r="S46" s="1"/>
    </row>
    <row r="47" spans="1:19" x14ac:dyDescent="0.2">
      <c r="A47" s="1">
        <v>38</v>
      </c>
      <c r="B47" s="55"/>
      <c r="C47" s="56">
        <f t="shared" si="1"/>
        <v>0</v>
      </c>
      <c r="D47" s="57">
        <f t="shared" si="2"/>
        <v>0</v>
      </c>
      <c r="E47" s="51"/>
      <c r="F47" s="52">
        <f t="shared" si="3"/>
        <v>0</v>
      </c>
      <c r="G47" s="52">
        <f t="shared" si="4"/>
        <v>0</v>
      </c>
      <c r="H47" s="52">
        <f t="shared" si="5"/>
        <v>0</v>
      </c>
      <c r="I47" s="52">
        <f t="shared" si="6"/>
        <v>0</v>
      </c>
      <c r="J47" s="52">
        <f t="shared" si="7"/>
        <v>0</v>
      </c>
      <c r="K47" s="52">
        <f t="shared" si="8"/>
        <v>0</v>
      </c>
      <c r="L47" s="53"/>
      <c r="M47" s="53"/>
      <c r="N47" s="54"/>
      <c r="O47" s="54"/>
      <c r="P47" s="54"/>
      <c r="Q47" s="1"/>
      <c r="R47" s="1"/>
      <c r="S47" s="1"/>
    </row>
    <row r="48" spans="1:19" x14ac:dyDescent="0.2">
      <c r="A48" s="50">
        <v>39</v>
      </c>
      <c r="B48" s="55"/>
      <c r="C48" s="56">
        <f t="shared" si="1"/>
        <v>0</v>
      </c>
      <c r="D48" s="57">
        <f t="shared" si="2"/>
        <v>0</v>
      </c>
      <c r="E48" s="51"/>
      <c r="F48" s="52">
        <f t="shared" si="3"/>
        <v>0</v>
      </c>
      <c r="G48" s="52">
        <f t="shared" si="4"/>
        <v>0</v>
      </c>
      <c r="H48" s="52">
        <f t="shared" si="5"/>
        <v>0</v>
      </c>
      <c r="I48" s="52">
        <f t="shared" si="6"/>
        <v>0</v>
      </c>
      <c r="J48" s="52">
        <f t="shared" si="7"/>
        <v>0</v>
      </c>
      <c r="K48" s="52">
        <f t="shared" si="8"/>
        <v>0</v>
      </c>
      <c r="L48" s="53"/>
      <c r="M48" s="53"/>
      <c r="N48" s="54"/>
      <c r="O48" s="54"/>
      <c r="P48" s="54"/>
      <c r="Q48" s="1"/>
      <c r="R48" s="1"/>
      <c r="S48" s="1"/>
    </row>
    <row r="49" spans="1:19" ht="13.5" thickBot="1" x14ac:dyDescent="0.25">
      <c r="A49" s="1">
        <v>40</v>
      </c>
      <c r="B49" s="58"/>
      <c r="C49" s="59">
        <f t="shared" si="1"/>
        <v>0</v>
      </c>
      <c r="D49" s="60">
        <f t="shared" si="2"/>
        <v>0</v>
      </c>
      <c r="E49" s="51"/>
      <c r="F49" s="61">
        <f t="shared" si="3"/>
        <v>0</v>
      </c>
      <c r="G49" s="52">
        <f t="shared" si="4"/>
        <v>0</v>
      </c>
      <c r="H49" s="61">
        <f t="shared" si="5"/>
        <v>0</v>
      </c>
      <c r="I49" s="61">
        <f t="shared" si="6"/>
        <v>0</v>
      </c>
      <c r="J49" s="61">
        <f t="shared" si="7"/>
        <v>0</v>
      </c>
      <c r="K49" s="61">
        <f t="shared" si="8"/>
        <v>0</v>
      </c>
      <c r="L49" s="53"/>
      <c r="M49" s="53"/>
      <c r="N49" s="54"/>
      <c r="O49" s="54"/>
      <c r="P49" s="54"/>
      <c r="Q49" s="1"/>
      <c r="R49" s="1"/>
      <c r="S49" s="1"/>
    </row>
    <row r="50" spans="1:19" ht="13.5" thickBot="1" x14ac:dyDescent="0.25">
      <c r="A50" s="62"/>
      <c r="B50" s="63" t="s">
        <v>55</v>
      </c>
      <c r="C50" s="34">
        <f>SUM(C10:C49)</f>
        <v>160000</v>
      </c>
      <c r="D50" s="35">
        <f>SUM(D10:D49)</f>
        <v>0</v>
      </c>
      <c r="E50" s="34">
        <f>SUM(E10:E49)</f>
        <v>160000</v>
      </c>
      <c r="F50" s="35">
        <f>SUM(F10:F49)</f>
        <v>13333.333333333328</v>
      </c>
      <c r="G50" s="34">
        <f>SUM(G10:G49)</f>
        <v>438.3561643835618</v>
      </c>
      <c r="H50" s="64">
        <f>E50/$F$4</f>
        <v>0.4</v>
      </c>
      <c r="I50" s="65">
        <f t="shared" si="6"/>
        <v>1.3333333333333333</v>
      </c>
      <c r="J50" s="65">
        <f>E50/$F$6</f>
        <v>0.64</v>
      </c>
      <c r="K50" s="66">
        <f>E50/$F$2</f>
        <v>0.20779220779220781</v>
      </c>
      <c r="L50" s="53"/>
      <c r="M50" s="53"/>
      <c r="N50" s="54"/>
      <c r="O50" s="54"/>
      <c r="P50" s="54"/>
      <c r="Q50" s="1"/>
      <c r="R50" s="1"/>
      <c r="S50" s="1"/>
    </row>
    <row r="51" spans="1:19" x14ac:dyDescent="0.2">
      <c r="A51" s="1"/>
      <c r="B51" s="67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4"/>
      <c r="P51" s="54"/>
      <c r="Q51" s="1"/>
      <c r="R51" s="1"/>
      <c r="S51" s="1"/>
    </row>
    <row r="52" spans="1:19" x14ac:dyDescent="0.2">
      <c r="A52" s="1"/>
      <c r="B52" s="67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  <c r="O52" s="54"/>
      <c r="P52" s="54"/>
      <c r="Q52" s="1"/>
      <c r="R52" s="1"/>
      <c r="S52" s="1"/>
    </row>
    <row r="53" spans="1:19" x14ac:dyDescent="0.2">
      <c r="A53" s="1"/>
      <c r="B53" s="67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4"/>
      <c r="O53" s="54"/>
      <c r="P53" s="54"/>
      <c r="Q53" s="1"/>
      <c r="R53" s="1"/>
      <c r="S53" s="1"/>
    </row>
    <row r="54" spans="1:19" x14ac:dyDescent="0.2">
      <c r="A54" s="1"/>
      <c r="B54" s="6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4"/>
      <c r="O54" s="54"/>
      <c r="P54" s="54"/>
      <c r="Q54" s="1"/>
      <c r="R54" s="1"/>
      <c r="S54" s="1"/>
    </row>
    <row r="55" spans="1:19" x14ac:dyDescent="0.2">
      <c r="A55" s="1"/>
      <c r="B55" s="67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  <c r="O55" s="54"/>
      <c r="P55" s="54"/>
      <c r="Q55" s="1"/>
      <c r="R55" s="1"/>
      <c r="S55" s="1"/>
    </row>
    <row r="56" spans="1:19" x14ac:dyDescent="0.2">
      <c r="A56" s="1"/>
      <c r="B56" s="67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  <c r="O56" s="54"/>
      <c r="P56" s="54"/>
      <c r="Q56" s="1"/>
      <c r="R56" s="1"/>
      <c r="S56" s="1"/>
    </row>
    <row r="57" spans="1:19" x14ac:dyDescent="0.2">
      <c r="A57" s="1"/>
      <c r="B57" s="67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4"/>
      <c r="O57" s="54"/>
      <c r="P57" s="54"/>
      <c r="Q57" s="1"/>
      <c r="R57" s="1"/>
      <c r="S57" s="1"/>
    </row>
    <row r="58" spans="1:19" x14ac:dyDescent="0.2">
      <c r="A58" s="1"/>
      <c r="B58" s="67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4"/>
      <c r="P58" s="54"/>
      <c r="Q58" s="1"/>
      <c r="R58" s="1"/>
      <c r="S58" s="1"/>
    </row>
    <row r="59" spans="1:19" x14ac:dyDescent="0.2">
      <c r="A59" s="1"/>
      <c r="B59" s="67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4"/>
      <c r="O59" s="54"/>
      <c r="P59" s="54"/>
      <c r="Q59" s="1"/>
      <c r="R59" s="1"/>
      <c r="S59" s="1"/>
    </row>
    <row r="60" spans="1:19" x14ac:dyDescent="0.2">
      <c r="A60" s="1"/>
      <c r="B60" s="67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4"/>
      <c r="O60" s="54"/>
      <c r="P60" s="54"/>
      <c r="Q60" s="1"/>
      <c r="R60" s="1"/>
      <c r="S60" s="1"/>
    </row>
    <row r="61" spans="1:19" x14ac:dyDescent="0.2">
      <c r="A61" s="1"/>
      <c r="B61" s="1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4"/>
      <c r="O61" s="54"/>
      <c r="P61" s="54"/>
      <c r="Q61" s="1"/>
      <c r="R61" s="1"/>
      <c r="S61" s="1"/>
    </row>
    <row r="62" spans="1:19" x14ac:dyDescent="0.2">
      <c r="A62" s="1"/>
      <c r="B62" s="1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4"/>
      <c r="O62" s="54"/>
      <c r="P62" s="54"/>
      <c r="Q62" s="1"/>
      <c r="R62" s="1"/>
      <c r="S62" s="1"/>
    </row>
    <row r="63" spans="1:19" ht="15.75" x14ac:dyDescent="0.25">
      <c r="A63" s="1"/>
      <c r="B63" s="1"/>
      <c r="D63" s="68"/>
      <c r="E63" s="75" t="s">
        <v>58</v>
      </c>
      <c r="F63" s="68"/>
      <c r="G63" s="68"/>
      <c r="H63" s="68"/>
      <c r="I63" s="68"/>
      <c r="J63" s="68"/>
      <c r="K63" s="68"/>
      <c r="L63" s="68"/>
      <c r="M63" s="68"/>
      <c r="N63" s="54"/>
      <c r="O63" s="54"/>
      <c r="P63" s="54"/>
      <c r="Q63" s="1"/>
      <c r="R63" s="1"/>
      <c r="S63" s="1"/>
    </row>
    <row r="64" spans="1:19" x14ac:dyDescent="0.2">
      <c r="A64" s="1"/>
      <c r="B64" s="1"/>
      <c r="C64" s="68" t="s">
        <v>59</v>
      </c>
      <c r="D64" s="68"/>
      <c r="E64" s="68" t="s">
        <v>62</v>
      </c>
      <c r="F64" s="68"/>
      <c r="G64" s="68" t="s">
        <v>65</v>
      </c>
      <c r="H64" s="68"/>
      <c r="I64" s="68"/>
      <c r="J64" s="68"/>
      <c r="K64" s="68"/>
      <c r="L64" s="68"/>
      <c r="M64" s="68"/>
      <c r="N64" s="54"/>
      <c r="O64" s="54"/>
      <c r="P64" s="54"/>
      <c r="Q64" s="1"/>
      <c r="R64" s="1"/>
      <c r="S64" s="1"/>
    </row>
    <row r="65" spans="1:19" x14ac:dyDescent="0.2">
      <c r="A65" s="1"/>
      <c r="B65" s="1"/>
      <c r="C65" s="68" t="s">
        <v>60</v>
      </c>
      <c r="D65" s="68"/>
      <c r="E65" s="68" t="s">
        <v>63</v>
      </c>
      <c r="F65" s="68"/>
      <c r="G65" s="68" t="s">
        <v>66</v>
      </c>
      <c r="H65" s="68"/>
      <c r="I65" s="68"/>
      <c r="J65" s="68"/>
      <c r="K65" s="68"/>
      <c r="L65" s="68"/>
      <c r="M65" s="68"/>
      <c r="N65" s="54"/>
      <c r="O65" s="54"/>
      <c r="P65" s="54"/>
      <c r="Q65" s="1"/>
      <c r="R65" s="1"/>
      <c r="S65" s="1"/>
    </row>
    <row r="66" spans="1:19" ht="15" x14ac:dyDescent="0.25">
      <c r="A66" s="1"/>
      <c r="B66" s="1"/>
      <c r="C66" s="74" t="s">
        <v>61</v>
      </c>
      <c r="D66" s="68"/>
      <c r="E66" s="74" t="s">
        <v>64</v>
      </c>
      <c r="F66" s="68"/>
      <c r="G66" s="74" t="s">
        <v>67</v>
      </c>
      <c r="H66" s="68"/>
      <c r="I66" s="68"/>
      <c r="J66" s="68"/>
      <c r="K66" s="68"/>
      <c r="L66" s="68"/>
      <c r="M66" s="68"/>
      <c r="N66" s="54"/>
      <c r="O66" s="54"/>
      <c r="P66" s="54"/>
      <c r="Q66" s="1"/>
      <c r="R66" s="1"/>
      <c r="S66" s="1"/>
    </row>
    <row r="67" spans="1:19" x14ac:dyDescent="0.2">
      <c r="A67" s="1"/>
      <c r="B67" s="1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54"/>
      <c r="O67" s="54"/>
      <c r="P67" s="54"/>
      <c r="Q67" s="1"/>
      <c r="R67" s="1"/>
      <c r="S67" s="1"/>
    </row>
    <row r="68" spans="1:19" x14ac:dyDescent="0.2">
      <c r="A68" s="1"/>
      <c r="B68" s="1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54"/>
      <c r="O68" s="54"/>
      <c r="P68" s="54"/>
      <c r="Q68" s="1"/>
      <c r="R68" s="1"/>
      <c r="S68" s="1"/>
    </row>
    <row r="69" spans="1:19" x14ac:dyDescent="0.2">
      <c r="A69" s="1"/>
      <c r="B69" s="1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54"/>
      <c r="O69" s="54"/>
      <c r="P69" s="54"/>
      <c r="Q69" s="1"/>
      <c r="R69" s="1"/>
      <c r="S69" s="1"/>
    </row>
    <row r="70" spans="1:19" x14ac:dyDescent="0.2">
      <c r="A70" s="1"/>
      <c r="B70" s="1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54"/>
      <c r="O70" s="54"/>
      <c r="P70" s="54"/>
      <c r="Q70" s="1"/>
      <c r="R70" s="1"/>
      <c r="S70" s="1"/>
    </row>
    <row r="71" spans="1:19" x14ac:dyDescent="0.2">
      <c r="A71" s="1"/>
      <c r="B71" s="1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54"/>
      <c r="O71" s="54"/>
      <c r="P71" s="54"/>
      <c r="Q71" s="1"/>
      <c r="R71" s="1"/>
      <c r="S71" s="1"/>
    </row>
    <row r="72" spans="1:19" x14ac:dyDescent="0.2">
      <c r="A72" s="1"/>
      <c r="B72" s="1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54"/>
      <c r="O72" s="54"/>
      <c r="P72" s="54"/>
      <c r="Q72" s="1"/>
      <c r="R72" s="1"/>
      <c r="S72" s="1"/>
    </row>
    <row r="73" spans="1:19" x14ac:dyDescent="0.2">
      <c r="A73" s="1"/>
      <c r="B73" s="1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54"/>
      <c r="O73" s="54"/>
      <c r="P73" s="54"/>
      <c r="Q73" s="1"/>
      <c r="R73" s="1"/>
      <c r="S73" s="1"/>
    </row>
    <row r="74" spans="1:19" x14ac:dyDescent="0.2">
      <c r="A74" s="1"/>
      <c r="B74" s="1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54"/>
      <c r="O74" s="54"/>
      <c r="P74" s="54"/>
      <c r="Q74" s="1"/>
      <c r="R74" s="1"/>
      <c r="S74" s="1"/>
    </row>
    <row r="75" spans="1:19" x14ac:dyDescent="0.2">
      <c r="A75" s="1"/>
      <c r="B75" s="1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54"/>
      <c r="O75" s="54"/>
      <c r="P75" s="54"/>
      <c r="Q75" s="1"/>
      <c r="R75" s="1"/>
      <c r="S75" s="1"/>
    </row>
    <row r="76" spans="1:19" x14ac:dyDescent="0.2">
      <c r="A76" s="1"/>
      <c r="B76" s="1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54"/>
      <c r="O76" s="54"/>
      <c r="P76" s="54"/>
      <c r="Q76" s="1"/>
      <c r="R76" s="1"/>
      <c r="S76" s="1"/>
    </row>
    <row r="77" spans="1:19" x14ac:dyDescent="0.2"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70"/>
      <c r="O77" s="70"/>
      <c r="P77" s="70"/>
    </row>
    <row r="78" spans="1:19" x14ac:dyDescent="0.2"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70"/>
      <c r="O78" s="70"/>
      <c r="P78" s="70"/>
    </row>
    <row r="79" spans="1:19" x14ac:dyDescent="0.2"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  <c r="O79" s="70"/>
      <c r="P79" s="70"/>
    </row>
    <row r="80" spans="1:19" x14ac:dyDescent="0.2">
      <c r="C80" s="71"/>
      <c r="D80" s="71"/>
      <c r="E80" s="69"/>
      <c r="F80" s="69"/>
      <c r="G80" s="69"/>
      <c r="H80" s="69"/>
      <c r="I80" s="69"/>
      <c r="J80" s="69"/>
      <c r="K80" s="69"/>
      <c r="L80" s="69"/>
      <c r="M80" s="69"/>
      <c r="N80" s="70"/>
      <c r="O80" s="70"/>
      <c r="P80" s="70"/>
    </row>
  </sheetData>
  <hyperlinks>
    <hyperlink ref="C66" r:id="rId1" xr:uid="{5BC4D35E-D953-4BA1-BA14-E94A26044ACF}"/>
    <hyperlink ref="E66" r:id="rId2" xr:uid="{06BBF975-668F-427A-9622-0B0D660CB1FD}"/>
    <hyperlink ref="G66" r:id="rId3" xr:uid="{7B1D7894-5D95-4770-9AA2-0F0A806BEABF}"/>
  </hyperlinks>
  <pageMargins left="0.7" right="0.7" top="0.75" bottom="0.75" header="0.3" footer="0.3"/>
  <pageSetup scale="76" orientation="landscape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98EA-9B9D-496F-AE9C-CD29A74567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Report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Shay Foulk</cp:lastModifiedBy>
  <dcterms:created xsi:type="dcterms:W3CDTF">2018-01-08T23:31:44Z</dcterms:created>
  <dcterms:modified xsi:type="dcterms:W3CDTF">2020-01-20T15:00:41Z</dcterms:modified>
</cp:coreProperties>
</file>